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C:\Users\59QT\Desktop\"/>
    </mc:Choice>
  </mc:AlternateContent>
  <xr:revisionPtr revIDLastSave="0" documentId="13_ncr:1_{9DF06683-7A03-4166-9CF0-D82731CDEED2}" xr6:coauthVersionLast="47" xr6:coauthVersionMax="47" xr10:uidLastSave="{00000000-0000-0000-0000-000000000000}"/>
  <bookViews>
    <workbookView xWindow="-108" yWindow="-108" windowWidth="23256" windowHeight="13176" xr2:uid="{00000000-000D-0000-FFFF-FFFF00000000}"/>
  </bookViews>
  <sheets>
    <sheet name="PHÂN CÔNG" sheetId="2" r:id="rId1"/>
    <sheet name="TKB" sheetId="3" r:id="rId2"/>
    <sheet name="TKB.GV LT" sheetId="5" r:id="rId3"/>
    <sheet name="TKB.GV TH" sheetId="6" r:id="rId4"/>
    <sheet name="DANH SÁCH TRUNG ĐỘI" sheetId="8" r:id="rId5"/>
    <sheet name="DATA.GV" sheetId="4" r:id="rId6"/>
    <sheet name="DATA.SV" sheetId="7" r:id="rId7"/>
    <sheet name="Sheet1" sheetId="1" r:id="rId8"/>
  </sheets>
  <definedNames>
    <definedName name="_xlnm._FilterDatabase" localSheetId="1" hidden="1">TKB!$A$3:$L$147</definedName>
    <definedName name="_xlnm.Print_Area" localSheetId="2">'TKB.GV LT'!$A$1:$L$23</definedName>
    <definedName name="_xlnm.Print_Area" localSheetId="3">'TKB.GV TH'!$A$1:$L$22</definedName>
    <definedName name="_xlnm.Print_Titles" localSheetId="7">Sheet1!$1:$1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2" i="7" l="1"/>
  <c r="I13" i="7"/>
  <c r="I14" i="7"/>
  <c r="I15" i="7"/>
  <c r="I16" i="7"/>
  <c r="I17" i="7"/>
  <c r="I18" i="7"/>
  <c r="I19" i="7"/>
  <c r="I20" i="7"/>
  <c r="I21" i="7"/>
  <c r="I22" i="7"/>
  <c r="I23" i="7"/>
  <c r="I24" i="7"/>
  <c r="I25" i="7"/>
  <c r="I26" i="7"/>
  <c r="I27" i="7"/>
  <c r="I28" i="7"/>
  <c r="I29" i="7"/>
  <c r="I30" i="7"/>
  <c r="I31" i="7"/>
  <c r="I32" i="7"/>
  <c r="I33" i="7"/>
  <c r="I34" i="7"/>
  <c r="I35" i="7"/>
  <c r="I36" i="7"/>
  <c r="I37" i="7"/>
  <c r="I38" i="7"/>
  <c r="I39" i="7"/>
  <c r="I40" i="7"/>
  <c r="I41" i="7"/>
  <c r="I42" i="7"/>
  <c r="I43" i="7"/>
  <c r="I44" i="7"/>
  <c r="I45" i="7"/>
  <c r="I46" i="7"/>
  <c r="I47" i="7"/>
  <c r="I48" i="7"/>
  <c r="I49" i="7"/>
  <c r="I50" i="7"/>
  <c r="I51" i="7"/>
  <c r="I52" i="7"/>
  <c r="I53" i="7"/>
  <c r="I54" i="7"/>
  <c r="I55" i="7"/>
  <c r="I56" i="7"/>
  <c r="I57" i="7"/>
  <c r="I58" i="7"/>
  <c r="I59" i="7"/>
  <c r="I60" i="7"/>
  <c r="I61" i="7"/>
  <c r="I62" i="7"/>
  <c r="I63" i="7"/>
  <c r="I64" i="7"/>
  <c r="I65" i="7"/>
  <c r="I66" i="7"/>
  <c r="I67" i="7"/>
  <c r="I68" i="7"/>
  <c r="I69" i="7"/>
  <c r="I70" i="7"/>
  <c r="I71" i="7"/>
  <c r="I72" i="7"/>
  <c r="I73" i="7"/>
  <c r="I74" i="7"/>
  <c r="I75" i="7"/>
  <c r="I76" i="7"/>
  <c r="I77" i="7"/>
  <c r="I78" i="7"/>
  <c r="I79" i="7"/>
  <c r="I80" i="7"/>
  <c r="I81" i="7"/>
  <c r="I82" i="7"/>
  <c r="I83" i="7"/>
  <c r="I84" i="7"/>
  <c r="I85" i="7"/>
  <c r="I86" i="7"/>
  <c r="I87" i="7"/>
  <c r="I88" i="7"/>
  <c r="I89" i="7"/>
  <c r="I90" i="7"/>
  <c r="I91" i="7"/>
  <c r="I92" i="7"/>
  <c r="I93" i="7"/>
  <c r="I94" i="7"/>
  <c r="I95" i="7"/>
  <c r="I96" i="7"/>
  <c r="I97" i="7"/>
  <c r="I98" i="7"/>
  <c r="I99" i="7"/>
  <c r="I100" i="7"/>
  <c r="I101" i="7"/>
  <c r="I102" i="7"/>
  <c r="I103" i="7"/>
  <c r="I104" i="7"/>
  <c r="I105" i="7"/>
  <c r="I106" i="7"/>
  <c r="I107" i="7"/>
  <c r="I108" i="7"/>
  <c r="I109" i="7"/>
  <c r="I110" i="7"/>
  <c r="I111" i="7"/>
  <c r="I112" i="7"/>
  <c r="I113" i="7"/>
  <c r="I114" i="7"/>
  <c r="I115" i="7"/>
  <c r="I116" i="7"/>
  <c r="I117" i="7"/>
  <c r="I118" i="7"/>
  <c r="I119" i="7"/>
  <c r="I120" i="7"/>
  <c r="I121" i="7"/>
  <c r="I122" i="7"/>
  <c r="I123" i="7"/>
  <c r="I124" i="7"/>
  <c r="I125" i="7"/>
  <c r="I126" i="7"/>
  <c r="I127" i="7"/>
  <c r="I128" i="7"/>
  <c r="I129" i="7"/>
  <c r="I130" i="7"/>
  <c r="I131" i="7"/>
  <c r="I132" i="7"/>
  <c r="I133" i="7"/>
  <c r="I134" i="7"/>
  <c r="I135" i="7"/>
  <c r="I136" i="7"/>
  <c r="I137" i="7"/>
  <c r="I138" i="7"/>
  <c r="I139" i="7"/>
  <c r="I140" i="7"/>
  <c r="I141" i="7"/>
  <c r="I142" i="7"/>
  <c r="I143" i="7"/>
  <c r="I144" i="7"/>
  <c r="I145" i="7"/>
  <c r="I146" i="7"/>
  <c r="I147" i="7"/>
  <c r="I148" i="7"/>
  <c r="I149" i="7"/>
  <c r="I150" i="7"/>
  <c r="I151" i="7"/>
  <c r="I152" i="7"/>
  <c r="I153" i="7"/>
  <c r="I154" i="7"/>
  <c r="I155" i="7"/>
  <c r="I156" i="7"/>
  <c r="I157" i="7"/>
  <c r="I158" i="7"/>
  <c r="I159" i="7"/>
  <c r="I160" i="7"/>
  <c r="I161" i="7"/>
  <c r="I162" i="7"/>
  <c r="I163" i="7"/>
  <c r="I164" i="7"/>
  <c r="I165" i="7"/>
  <c r="I166" i="7"/>
  <c r="I167" i="7"/>
  <c r="I168" i="7"/>
  <c r="I169" i="7"/>
  <c r="I170" i="7"/>
  <c r="I171" i="7"/>
  <c r="I172" i="7"/>
  <c r="I173" i="7"/>
  <c r="I174" i="7"/>
  <c r="I175" i="7"/>
  <c r="I176" i="7"/>
  <c r="I177" i="7"/>
  <c r="I178" i="7"/>
  <c r="I179" i="7"/>
  <c r="I180" i="7"/>
  <c r="I181" i="7"/>
  <c r="I182" i="7"/>
  <c r="I183" i="7"/>
  <c r="I184" i="7"/>
  <c r="I185" i="7"/>
  <c r="I186" i="7"/>
  <c r="I187" i="7"/>
  <c r="I188" i="7"/>
  <c r="I189" i="7"/>
  <c r="I190" i="7"/>
  <c r="I191" i="7"/>
  <c r="I192" i="7"/>
  <c r="I193" i="7"/>
  <c r="I194" i="7"/>
  <c r="I195" i="7"/>
  <c r="I196" i="7"/>
  <c r="I197" i="7"/>
  <c r="I198" i="7"/>
  <c r="I199" i="7"/>
  <c r="I200" i="7"/>
  <c r="I201" i="7"/>
  <c r="I202" i="7"/>
  <c r="I203" i="7"/>
  <c r="I204" i="7"/>
  <c r="I205" i="7"/>
  <c r="I206" i="7"/>
  <c r="I207" i="7"/>
  <c r="I208" i="7"/>
  <c r="I209" i="7"/>
  <c r="I210" i="7"/>
  <c r="I211" i="7"/>
  <c r="I212" i="7"/>
  <c r="I213" i="7"/>
  <c r="I214" i="7"/>
  <c r="I215" i="7"/>
  <c r="A6" i="8" s="1" a="1"/>
  <c r="I216" i="7"/>
  <c r="I217" i="7"/>
  <c r="I218" i="7"/>
  <c r="I219" i="7"/>
  <c r="I220" i="7"/>
  <c r="I221" i="7"/>
  <c r="I222" i="7"/>
  <c r="I223" i="7"/>
  <c r="I224" i="7"/>
  <c r="I225" i="7"/>
  <c r="I226" i="7"/>
  <c r="I227" i="7"/>
  <c r="I228" i="7"/>
  <c r="I229" i="7"/>
  <c r="I230" i="7"/>
  <c r="I231" i="7"/>
  <c r="I232" i="7"/>
  <c r="I233" i="7"/>
  <c r="I234" i="7"/>
  <c r="I235" i="7"/>
  <c r="I236" i="7"/>
  <c r="I237" i="7"/>
  <c r="I238" i="7"/>
  <c r="I239" i="7"/>
  <c r="I240" i="7"/>
  <c r="I241" i="7"/>
  <c r="I242" i="7"/>
  <c r="I243" i="7"/>
  <c r="I244" i="7"/>
  <c r="I245" i="7"/>
  <c r="I246" i="7"/>
  <c r="I247" i="7"/>
  <c r="I248" i="7"/>
  <c r="I249" i="7"/>
  <c r="I250" i="7"/>
  <c r="I251" i="7"/>
  <c r="I252" i="7"/>
  <c r="I253" i="7"/>
  <c r="I254" i="7"/>
  <c r="I255" i="7"/>
  <c r="I256" i="7"/>
  <c r="I257" i="7"/>
  <c r="I258" i="7"/>
  <c r="I259" i="7"/>
  <c r="I260" i="7"/>
  <c r="I261" i="7"/>
  <c r="I262" i="7"/>
  <c r="I263" i="7"/>
  <c r="I264" i="7"/>
  <c r="I265" i="7"/>
  <c r="I266" i="7"/>
  <c r="I267" i="7"/>
  <c r="I268" i="7"/>
  <c r="I269" i="7"/>
  <c r="I270" i="7"/>
  <c r="I271" i="7"/>
  <c r="I272" i="7"/>
  <c r="I273" i="7"/>
  <c r="I274" i="7"/>
  <c r="I275" i="7"/>
  <c r="I276" i="7"/>
  <c r="I277" i="7"/>
  <c r="I278" i="7"/>
  <c r="I279" i="7"/>
  <c r="I280" i="7"/>
  <c r="I281" i="7"/>
  <c r="I282" i="7"/>
  <c r="I283" i="7"/>
  <c r="I284" i="7"/>
  <c r="I285" i="7"/>
  <c r="I286" i="7"/>
  <c r="I287" i="7"/>
  <c r="I288" i="7"/>
  <c r="I289" i="7"/>
  <c r="I290" i="7"/>
  <c r="I291" i="7"/>
  <c r="I292" i="7"/>
  <c r="I293" i="7"/>
  <c r="I294" i="7"/>
  <c r="I295" i="7"/>
  <c r="I296" i="7"/>
  <c r="I297" i="7"/>
  <c r="I298" i="7"/>
  <c r="I299" i="7"/>
  <c r="I300" i="7"/>
  <c r="I301" i="7"/>
  <c r="I302" i="7"/>
  <c r="I303" i="7"/>
  <c r="I304" i="7"/>
  <c r="I305" i="7"/>
  <c r="I306" i="7"/>
  <c r="I307" i="7"/>
  <c r="I308" i="7"/>
  <c r="I309" i="7"/>
  <c r="I310" i="7"/>
  <c r="I311" i="7"/>
  <c r="I312" i="7"/>
  <c r="I313" i="7"/>
  <c r="I314" i="7"/>
  <c r="I315" i="7"/>
  <c r="I316" i="7"/>
  <c r="I317" i="7"/>
  <c r="I318" i="7"/>
  <c r="I319" i="7"/>
  <c r="I320" i="7"/>
  <c r="I321" i="7"/>
  <c r="I322" i="7"/>
  <c r="I323" i="7"/>
  <c r="I324" i="7"/>
  <c r="I325" i="7"/>
  <c r="I326" i="7"/>
  <c r="I327" i="7"/>
  <c r="I328" i="7"/>
  <c r="I329" i="7"/>
  <c r="I330" i="7"/>
  <c r="I331" i="7"/>
  <c r="I332" i="7"/>
  <c r="I333" i="7"/>
  <c r="I334" i="7"/>
  <c r="I335" i="7"/>
  <c r="I336" i="7"/>
  <c r="I337" i="7"/>
  <c r="I338" i="7"/>
  <c r="I339" i="7"/>
  <c r="I340" i="7"/>
  <c r="I341" i="7"/>
  <c r="I342" i="7"/>
  <c r="I343" i="7"/>
  <c r="I344" i="7"/>
  <c r="I345" i="7"/>
  <c r="I346" i="7"/>
  <c r="I347" i="7"/>
  <c r="I348" i="7"/>
  <c r="I349" i="7"/>
  <c r="I350" i="7"/>
  <c r="I351" i="7"/>
  <c r="I352" i="7"/>
  <c r="I353" i="7"/>
  <c r="I354" i="7"/>
  <c r="I355" i="7"/>
  <c r="I356" i="7"/>
  <c r="I357" i="7"/>
  <c r="I358" i="7"/>
  <c r="I359" i="7"/>
  <c r="I360" i="7"/>
  <c r="I361" i="7"/>
  <c r="I362" i="7"/>
  <c r="I363" i="7"/>
  <c r="I364" i="7"/>
  <c r="I365" i="7"/>
  <c r="I366" i="7"/>
  <c r="I367" i="7"/>
  <c r="I368" i="7"/>
  <c r="I369" i="7"/>
  <c r="I370" i="7"/>
  <c r="I371" i="7"/>
  <c r="I372" i="7"/>
  <c r="I373" i="7"/>
  <c r="I374" i="7"/>
  <c r="I375" i="7"/>
  <c r="I376" i="7"/>
  <c r="I377" i="7"/>
  <c r="I378" i="7"/>
  <c r="I379" i="7"/>
  <c r="I380" i="7"/>
  <c r="I381" i="7"/>
  <c r="I382" i="7"/>
  <c r="I383" i="7"/>
  <c r="I384" i="7"/>
  <c r="I385" i="7"/>
  <c r="I386" i="7"/>
  <c r="I387" i="7"/>
  <c r="I388" i="7"/>
  <c r="I389" i="7"/>
  <c r="I390" i="7"/>
  <c r="I391" i="7"/>
  <c r="I392" i="7"/>
  <c r="I393" i="7"/>
  <c r="I394" i="7"/>
  <c r="I395" i="7"/>
  <c r="I396" i="7"/>
  <c r="I397" i="7"/>
  <c r="I398" i="7"/>
  <c r="I399" i="7"/>
  <c r="I400" i="7"/>
  <c r="I401" i="7"/>
  <c r="I402" i="7"/>
  <c r="I403" i="7"/>
  <c r="I404" i="7"/>
  <c r="I405" i="7"/>
  <c r="I406" i="7"/>
  <c r="I407" i="7"/>
  <c r="I408" i="7"/>
  <c r="I409" i="7"/>
  <c r="I410" i="7"/>
  <c r="I411" i="7"/>
  <c r="I412" i="7"/>
  <c r="I413" i="7"/>
  <c r="I414" i="7"/>
  <c r="I415" i="7"/>
  <c r="I416" i="7"/>
  <c r="I417" i="7"/>
  <c r="I418" i="7"/>
  <c r="I419" i="7"/>
  <c r="I420" i="7"/>
  <c r="I421" i="7"/>
  <c r="I422" i="7"/>
  <c r="I423" i="7"/>
  <c r="I424" i="7"/>
  <c r="I425" i="7"/>
  <c r="I426" i="7"/>
  <c r="I427" i="7"/>
  <c r="I428" i="7"/>
  <c r="I429" i="7"/>
  <c r="I430" i="7"/>
  <c r="I431" i="7"/>
  <c r="I432" i="7"/>
  <c r="I433" i="7"/>
  <c r="I434" i="7"/>
  <c r="I435" i="7"/>
  <c r="I436" i="7"/>
  <c r="I437" i="7"/>
  <c r="I438" i="7"/>
  <c r="I439" i="7"/>
  <c r="I440" i="7"/>
  <c r="I441" i="7"/>
  <c r="I442" i="7"/>
  <c r="I443" i="7"/>
  <c r="I444" i="7"/>
  <c r="I445" i="7"/>
  <c r="I446" i="7"/>
  <c r="I447" i="7"/>
  <c r="I448" i="7"/>
  <c r="I449" i="7"/>
  <c r="I450" i="7"/>
  <c r="I451" i="7"/>
  <c r="I452" i="7"/>
  <c r="I453" i="7"/>
  <c r="I454" i="7"/>
  <c r="I455" i="7"/>
  <c r="I456" i="7"/>
  <c r="I457" i="7"/>
  <c r="I458" i="7"/>
  <c r="I459" i="7"/>
  <c r="I460" i="7"/>
  <c r="I461" i="7"/>
  <c r="I462" i="7"/>
  <c r="I463" i="7"/>
  <c r="I464" i="7"/>
  <c r="I465" i="7"/>
  <c r="I466" i="7"/>
  <c r="I467" i="7"/>
  <c r="I468" i="7"/>
  <c r="I469" i="7"/>
  <c r="I470" i="7"/>
  <c r="I471" i="7"/>
  <c r="I472" i="7"/>
  <c r="I473" i="7"/>
  <c r="I474" i="7"/>
  <c r="I475" i="7"/>
  <c r="I476" i="7"/>
  <c r="I477" i="7"/>
  <c r="I478" i="7"/>
  <c r="I479" i="7"/>
  <c r="I480" i="7"/>
  <c r="I481" i="7"/>
  <c r="I482" i="7"/>
  <c r="I483" i="7"/>
  <c r="I484" i="7"/>
  <c r="I485" i="7"/>
  <c r="I486" i="7"/>
  <c r="I487" i="7"/>
  <c r="I488" i="7"/>
  <c r="I489" i="7"/>
  <c r="I490" i="7"/>
  <c r="I491" i="7"/>
  <c r="I492" i="7"/>
  <c r="I493" i="7"/>
  <c r="I494" i="7"/>
  <c r="I495" i="7"/>
  <c r="I496" i="7"/>
  <c r="I497" i="7"/>
  <c r="I498" i="7"/>
  <c r="I499" i="7"/>
  <c r="I500" i="7"/>
  <c r="I501" i="7"/>
  <c r="I502" i="7"/>
  <c r="I503" i="7"/>
  <c r="I504" i="7"/>
  <c r="I11" i="7"/>
  <c r="C3" i="2"/>
  <c r="G2" i="6"/>
  <c r="E2" i="6"/>
  <c r="F261" i="3"/>
  <c r="E261" i="3" s="1"/>
  <c r="F260" i="3"/>
  <c r="E260" i="3" s="1"/>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4" i="4"/>
  <c r="E8" i="2"/>
  <c r="E9" i="2"/>
  <c r="E10" i="2"/>
  <c r="E11" i="2"/>
  <c r="E12" i="2"/>
  <c r="E13" i="2"/>
  <c r="E14" i="2"/>
  <c r="E15" i="2"/>
  <c r="E16" i="2"/>
  <c r="E17" i="2"/>
  <c r="E18" i="2"/>
  <c r="E19" i="2"/>
  <c r="E20" i="2"/>
  <c r="E21" i="2"/>
  <c r="E22" i="2"/>
  <c r="D8" i="2"/>
  <c r="D9" i="2"/>
  <c r="D10" i="2"/>
  <c r="D11" i="2"/>
  <c r="D12" i="2"/>
  <c r="D13" i="2"/>
  <c r="D14" i="2"/>
  <c r="D15" i="2"/>
  <c r="D16" i="2"/>
  <c r="D17" i="2"/>
  <c r="D18" i="2"/>
  <c r="D19" i="2"/>
  <c r="D20" i="2"/>
  <c r="D21" i="2"/>
  <c r="D22" i="2"/>
  <c r="E7" i="2"/>
  <c r="D7" i="2"/>
  <c r="F253" i="3"/>
  <c r="E253" i="3" s="1"/>
  <c r="F252" i="3"/>
  <c r="E252" i="3" s="1"/>
  <c r="A6" i="8" l="1"/>
  <c r="F40" i="3"/>
  <c r="E40" i="3" s="1"/>
  <c r="F41" i="3"/>
  <c r="E41" i="3" s="1"/>
  <c r="F42" i="3"/>
  <c r="E42" i="3" s="1"/>
  <c r="F43" i="3"/>
  <c r="E43" i="3" s="1"/>
  <c r="F60" i="3"/>
  <c r="E60" i="3" s="1"/>
  <c r="F61" i="3"/>
  <c r="E61" i="3" s="1"/>
  <c r="F62" i="3"/>
  <c r="E62" i="3" s="1"/>
  <c r="F63" i="3"/>
  <c r="E63" i="3" s="1"/>
  <c r="F80" i="3"/>
  <c r="E80" i="3" s="1"/>
  <c r="F81" i="3"/>
  <c r="E81" i="3" s="1"/>
  <c r="F82" i="3"/>
  <c r="E82" i="3" s="1"/>
  <c r="F83" i="3"/>
  <c r="E83" i="3" s="1"/>
  <c r="F100" i="3"/>
  <c r="E100" i="3" s="1"/>
  <c r="F101" i="3"/>
  <c r="E101" i="3" s="1"/>
  <c r="F102" i="3"/>
  <c r="E102" i="3" s="1"/>
  <c r="F103" i="3"/>
  <c r="E103" i="3" s="1"/>
  <c r="F120" i="3"/>
  <c r="E120" i="3" s="1"/>
  <c r="F121" i="3"/>
  <c r="E121" i="3" s="1"/>
  <c r="F122" i="3"/>
  <c r="E122" i="3" s="1"/>
  <c r="F123" i="3"/>
  <c r="E123" i="3" s="1"/>
  <c r="F188" i="3"/>
  <c r="E188" i="3" s="1"/>
  <c r="F189" i="3"/>
  <c r="E189" i="3" s="1"/>
  <c r="F190" i="3"/>
  <c r="E190" i="3" s="1"/>
  <c r="F191" i="3"/>
  <c r="E191" i="3" s="1"/>
  <c r="F208" i="3"/>
  <c r="E208" i="3" s="1"/>
  <c r="F209" i="3"/>
  <c r="E209" i="3" s="1"/>
  <c r="F210" i="3"/>
  <c r="E210" i="3" s="1"/>
  <c r="F211" i="3"/>
  <c r="E211" i="3" s="1"/>
  <c r="F228" i="3"/>
  <c r="E228" i="3" s="1"/>
  <c r="F229" i="3"/>
  <c r="E229" i="3" s="1"/>
  <c r="F230" i="3"/>
  <c r="E230" i="3" s="1"/>
  <c r="F231" i="3"/>
  <c r="E231" i="3" s="1"/>
  <c r="F248" i="3"/>
  <c r="E248" i="3" s="1"/>
  <c r="F249" i="3"/>
  <c r="E249" i="3" s="1"/>
  <c r="F250" i="3"/>
  <c r="E250" i="3" s="1"/>
  <c r="F251" i="3"/>
  <c r="E251" i="3" s="1"/>
  <c r="F268" i="3"/>
  <c r="E268" i="3" s="1"/>
  <c r="F269" i="3"/>
  <c r="E269" i="3" s="1"/>
  <c r="F270" i="3"/>
  <c r="E270" i="3" s="1"/>
  <c r="F271" i="3"/>
  <c r="E271" i="3" s="1"/>
  <c r="F5" i="3"/>
  <c r="E5" i="3" s="1"/>
  <c r="F6" i="3"/>
  <c r="E6" i="3" s="1"/>
  <c r="F7" i="3"/>
  <c r="E7" i="3" s="1"/>
  <c r="F8" i="3"/>
  <c r="E8" i="3" s="1"/>
  <c r="F9" i="3"/>
  <c r="E9" i="3" s="1"/>
  <c r="F10" i="3"/>
  <c r="E10" i="3" s="1"/>
  <c r="F11" i="3"/>
  <c r="E11" i="3" s="1"/>
  <c r="F12" i="3"/>
  <c r="E12" i="3" s="1"/>
  <c r="F13" i="3"/>
  <c r="E13" i="3" s="1"/>
  <c r="F14" i="3"/>
  <c r="E14" i="3" s="1"/>
  <c r="F15" i="3"/>
  <c r="E15" i="3" s="1"/>
  <c r="F240" i="3"/>
  <c r="E240" i="3" s="1"/>
  <c r="F241" i="3"/>
  <c r="E241" i="3" s="1"/>
  <c r="F233" i="3"/>
  <c r="E233" i="3" s="1"/>
  <c r="F232" i="3"/>
  <c r="E232" i="3" s="1"/>
  <c r="F220" i="3"/>
  <c r="E220" i="3" s="1"/>
  <c r="F221" i="3"/>
  <c r="E221" i="3" s="1"/>
  <c r="F160" i="3"/>
  <c r="E160" i="3" s="1"/>
  <c r="F161" i="3"/>
  <c r="E161" i="3" s="1"/>
  <c r="F162" i="3"/>
  <c r="E162" i="3" s="1"/>
  <c r="F163" i="3"/>
  <c r="E163" i="3" s="1"/>
  <c r="F164" i="3"/>
  <c r="E164" i="3" s="1"/>
  <c r="F165" i="3"/>
  <c r="E165" i="3" s="1"/>
  <c r="F34" i="3"/>
  <c r="E34" i="3" s="1"/>
  <c r="F35" i="3"/>
  <c r="E35" i="3" s="1"/>
  <c r="F36" i="3"/>
  <c r="E36" i="3" s="1"/>
  <c r="F37" i="3"/>
  <c r="E37" i="3" s="1"/>
  <c r="F38" i="3"/>
  <c r="E38" i="3" s="1"/>
  <c r="F39" i="3"/>
  <c r="E39" i="3" s="1"/>
  <c r="F16" i="3"/>
  <c r="E16" i="3" s="1"/>
  <c r="F17" i="3"/>
  <c r="E17" i="3" s="1"/>
  <c r="F18" i="3"/>
  <c r="E18" i="3" s="1"/>
  <c r="F19" i="3"/>
  <c r="E19" i="3" s="1"/>
  <c r="F20" i="3"/>
  <c r="E20" i="3" s="1"/>
  <c r="F21" i="3"/>
  <c r="E21" i="3" s="1"/>
  <c r="G2" i="5"/>
  <c r="E2" i="5"/>
  <c r="F28" i="3"/>
  <c r="E28" i="3" s="1"/>
  <c r="F273" i="3"/>
  <c r="E273" i="3" s="1"/>
  <c r="F274" i="3"/>
  <c r="E274" i="3" s="1"/>
  <c r="F275" i="3"/>
  <c r="E275" i="3" s="1"/>
  <c r="F276" i="3"/>
  <c r="E276" i="3" s="1"/>
  <c r="F277" i="3"/>
  <c r="E277" i="3" s="1"/>
  <c r="F278" i="3"/>
  <c r="E278" i="3" s="1"/>
  <c r="F279" i="3"/>
  <c r="E279" i="3" s="1"/>
  <c r="F280" i="3"/>
  <c r="E280" i="3" s="1"/>
  <c r="F281" i="3"/>
  <c r="E281" i="3" s="1"/>
  <c r="F282" i="3"/>
  <c r="E282" i="3" s="1"/>
  <c r="F283" i="3"/>
  <c r="E283" i="3" s="1"/>
  <c r="F284" i="3"/>
  <c r="E284" i="3" s="1"/>
  <c r="F285" i="3"/>
  <c r="E285" i="3" s="1"/>
  <c r="F286" i="3"/>
  <c r="E286" i="3" s="1"/>
  <c r="F287" i="3"/>
  <c r="E287" i="3" s="1"/>
  <c r="F288" i="3"/>
  <c r="E288" i="3" s="1"/>
  <c r="F289" i="3"/>
  <c r="E289" i="3" s="1"/>
  <c r="F290" i="3"/>
  <c r="E290" i="3" s="1"/>
  <c r="F291" i="3"/>
  <c r="E291" i="3" s="1"/>
  <c r="F292" i="3"/>
  <c r="E292" i="3" s="1"/>
  <c r="F293" i="3"/>
  <c r="E293" i="3" s="1"/>
  <c r="F294" i="3"/>
  <c r="E294" i="3" s="1"/>
  <c r="F295" i="3"/>
  <c r="E295" i="3" s="1"/>
  <c r="F272" i="3"/>
  <c r="E272" i="3" s="1"/>
  <c r="F255" i="3"/>
  <c r="E255" i="3" s="1"/>
  <c r="F256" i="3"/>
  <c r="E256" i="3" s="1"/>
  <c r="F257" i="3"/>
  <c r="E257" i="3" s="1"/>
  <c r="F258" i="3"/>
  <c r="E258" i="3" s="1"/>
  <c r="F259" i="3"/>
  <c r="E259" i="3" s="1"/>
  <c r="F262" i="3"/>
  <c r="E262" i="3" s="1"/>
  <c r="F263" i="3"/>
  <c r="E263" i="3" s="1"/>
  <c r="F264" i="3"/>
  <c r="E264" i="3" s="1"/>
  <c r="F265" i="3"/>
  <c r="E265" i="3" s="1"/>
  <c r="F266" i="3"/>
  <c r="E266" i="3" s="1"/>
  <c r="F267" i="3"/>
  <c r="E267" i="3" s="1"/>
  <c r="F254" i="3"/>
  <c r="E254" i="3" s="1"/>
  <c r="F234" i="3"/>
  <c r="E234" i="3" s="1"/>
  <c r="F235" i="3"/>
  <c r="E235" i="3" s="1"/>
  <c r="F236" i="3"/>
  <c r="E236" i="3" s="1"/>
  <c r="F237" i="3"/>
  <c r="E237" i="3" s="1"/>
  <c r="F238" i="3"/>
  <c r="E238" i="3" s="1"/>
  <c r="F239" i="3"/>
  <c r="E239" i="3" s="1"/>
  <c r="F242" i="3"/>
  <c r="E242" i="3" s="1"/>
  <c r="F243" i="3"/>
  <c r="E243" i="3" s="1"/>
  <c r="F244" i="3"/>
  <c r="E244" i="3" s="1"/>
  <c r="F245" i="3"/>
  <c r="E245" i="3" s="1"/>
  <c r="F246" i="3"/>
  <c r="E246" i="3" s="1"/>
  <c r="F247" i="3"/>
  <c r="E247" i="3" s="1"/>
  <c r="F213" i="3"/>
  <c r="E213" i="3" s="1"/>
  <c r="F214" i="3"/>
  <c r="E214" i="3" s="1"/>
  <c r="F215" i="3"/>
  <c r="E215" i="3" s="1"/>
  <c r="F216" i="3"/>
  <c r="E216" i="3" s="1"/>
  <c r="F217" i="3"/>
  <c r="E217" i="3" s="1"/>
  <c r="F218" i="3"/>
  <c r="E218" i="3" s="1"/>
  <c r="F219" i="3"/>
  <c r="E219" i="3" s="1"/>
  <c r="F222" i="3"/>
  <c r="E222" i="3" s="1"/>
  <c r="F223" i="3"/>
  <c r="E223" i="3" s="1"/>
  <c r="F224" i="3"/>
  <c r="E224" i="3" s="1"/>
  <c r="F225" i="3"/>
  <c r="E225" i="3" s="1"/>
  <c r="F226" i="3"/>
  <c r="E226" i="3" s="1"/>
  <c r="F227" i="3"/>
  <c r="E227" i="3" s="1"/>
  <c r="F212" i="3"/>
  <c r="E212" i="3" s="1"/>
  <c r="F193" i="3"/>
  <c r="E193" i="3" s="1"/>
  <c r="F194" i="3"/>
  <c r="E194" i="3" s="1"/>
  <c r="F195" i="3"/>
  <c r="E195" i="3" s="1"/>
  <c r="F196" i="3"/>
  <c r="E196" i="3" s="1"/>
  <c r="F197" i="3"/>
  <c r="E197" i="3" s="1"/>
  <c r="F198" i="3"/>
  <c r="E198" i="3" s="1"/>
  <c r="F199" i="3"/>
  <c r="E199" i="3" s="1"/>
  <c r="F200" i="3"/>
  <c r="E200" i="3" s="1"/>
  <c r="F201" i="3"/>
  <c r="E201" i="3" s="1"/>
  <c r="F202" i="3"/>
  <c r="E202" i="3" s="1"/>
  <c r="F203" i="3"/>
  <c r="E203" i="3" s="1"/>
  <c r="F204" i="3"/>
  <c r="E204" i="3" s="1"/>
  <c r="F205" i="3"/>
  <c r="E205" i="3" s="1"/>
  <c r="F206" i="3"/>
  <c r="E206" i="3" s="1"/>
  <c r="F207" i="3"/>
  <c r="E207" i="3" s="1"/>
  <c r="F192" i="3"/>
  <c r="E192" i="3" s="1"/>
  <c r="F125" i="3"/>
  <c r="E125" i="3" s="1"/>
  <c r="F126" i="3"/>
  <c r="E126" i="3" s="1"/>
  <c r="F127" i="3"/>
  <c r="E127" i="3" s="1"/>
  <c r="F128" i="3"/>
  <c r="E128" i="3" s="1"/>
  <c r="F129" i="3"/>
  <c r="E129" i="3" s="1"/>
  <c r="F130" i="3"/>
  <c r="E130" i="3" s="1"/>
  <c r="F131" i="3"/>
  <c r="E131" i="3" s="1"/>
  <c r="F132" i="3"/>
  <c r="E132" i="3" s="1"/>
  <c r="F133" i="3"/>
  <c r="E133" i="3" s="1"/>
  <c r="F134" i="3"/>
  <c r="E134" i="3" s="1"/>
  <c r="F135" i="3"/>
  <c r="E135" i="3" s="1"/>
  <c r="F136" i="3"/>
  <c r="E136" i="3" s="1"/>
  <c r="F137" i="3"/>
  <c r="E137" i="3" s="1"/>
  <c r="F138" i="3"/>
  <c r="E138" i="3" s="1"/>
  <c r="F139" i="3"/>
  <c r="E139" i="3" s="1"/>
  <c r="F140" i="3"/>
  <c r="E140" i="3" s="1"/>
  <c r="F141" i="3"/>
  <c r="E141" i="3" s="1"/>
  <c r="F142" i="3"/>
  <c r="E142" i="3" s="1"/>
  <c r="F143" i="3"/>
  <c r="E143" i="3" s="1"/>
  <c r="F144" i="3"/>
  <c r="E144" i="3" s="1"/>
  <c r="F145" i="3"/>
  <c r="E145" i="3" s="1"/>
  <c r="F146" i="3"/>
  <c r="E146" i="3" s="1"/>
  <c r="F147" i="3"/>
  <c r="E147" i="3" s="1"/>
  <c r="F148" i="3"/>
  <c r="E148" i="3" s="1"/>
  <c r="F149" i="3"/>
  <c r="E149" i="3" s="1"/>
  <c r="F150" i="3"/>
  <c r="E150" i="3" s="1"/>
  <c r="F151" i="3"/>
  <c r="E151" i="3" s="1"/>
  <c r="F152" i="3"/>
  <c r="E152" i="3" s="1"/>
  <c r="F153" i="3"/>
  <c r="E153" i="3" s="1"/>
  <c r="F154" i="3"/>
  <c r="E154" i="3" s="1"/>
  <c r="F155" i="3"/>
  <c r="E155" i="3" s="1"/>
  <c r="F156" i="3"/>
  <c r="E156" i="3" s="1"/>
  <c r="F157" i="3"/>
  <c r="E157" i="3" s="1"/>
  <c r="F158" i="3"/>
  <c r="E158" i="3" s="1"/>
  <c r="F159" i="3"/>
  <c r="E159" i="3" s="1"/>
  <c r="F166" i="3"/>
  <c r="E166" i="3" s="1"/>
  <c r="F167" i="3"/>
  <c r="E167" i="3" s="1"/>
  <c r="F168" i="3"/>
  <c r="E168" i="3" s="1"/>
  <c r="F169" i="3"/>
  <c r="E169" i="3" s="1"/>
  <c r="F170" i="3"/>
  <c r="E170" i="3" s="1"/>
  <c r="F171" i="3"/>
  <c r="E171" i="3" s="1"/>
  <c r="F172" i="3"/>
  <c r="E172" i="3" s="1"/>
  <c r="F173" i="3"/>
  <c r="E173" i="3" s="1"/>
  <c r="F174" i="3"/>
  <c r="E174" i="3" s="1"/>
  <c r="F175" i="3"/>
  <c r="E175" i="3" s="1"/>
  <c r="F176" i="3"/>
  <c r="E176" i="3" s="1"/>
  <c r="F177" i="3"/>
  <c r="E177" i="3" s="1"/>
  <c r="F178" i="3"/>
  <c r="E178" i="3" s="1"/>
  <c r="F179" i="3"/>
  <c r="E179" i="3" s="1"/>
  <c r="F180" i="3"/>
  <c r="E180" i="3" s="1"/>
  <c r="F181" i="3"/>
  <c r="E181" i="3" s="1"/>
  <c r="F182" i="3"/>
  <c r="E182" i="3" s="1"/>
  <c r="F183" i="3"/>
  <c r="E183" i="3" s="1"/>
  <c r="F184" i="3"/>
  <c r="E184" i="3" s="1"/>
  <c r="F185" i="3"/>
  <c r="E185" i="3" s="1"/>
  <c r="F186" i="3"/>
  <c r="E186" i="3" s="1"/>
  <c r="F187" i="3"/>
  <c r="E187" i="3" s="1"/>
  <c r="F124" i="3"/>
  <c r="E124" i="3" s="1"/>
  <c r="F105" i="3"/>
  <c r="E105" i="3" s="1"/>
  <c r="F106" i="3"/>
  <c r="E106" i="3" s="1"/>
  <c r="F107" i="3"/>
  <c r="E107" i="3" s="1"/>
  <c r="F108" i="3"/>
  <c r="E108" i="3" s="1"/>
  <c r="F109" i="3"/>
  <c r="E109" i="3" s="1"/>
  <c r="F110" i="3"/>
  <c r="E110" i="3" s="1"/>
  <c r="F111" i="3"/>
  <c r="E111" i="3" s="1"/>
  <c r="F112" i="3"/>
  <c r="E112" i="3" s="1"/>
  <c r="F113" i="3"/>
  <c r="E113" i="3" s="1"/>
  <c r="F114" i="3"/>
  <c r="E114" i="3" s="1"/>
  <c r="F115" i="3"/>
  <c r="E115" i="3" s="1"/>
  <c r="F116" i="3"/>
  <c r="E116" i="3" s="1"/>
  <c r="F117" i="3"/>
  <c r="E117" i="3" s="1"/>
  <c r="F118" i="3"/>
  <c r="E118" i="3" s="1"/>
  <c r="F119" i="3"/>
  <c r="E119" i="3" s="1"/>
  <c r="F104" i="3"/>
  <c r="E104" i="3" s="1"/>
  <c r="F85" i="3"/>
  <c r="E85" i="3" s="1"/>
  <c r="F86" i="3"/>
  <c r="E86" i="3" s="1"/>
  <c r="F87" i="3"/>
  <c r="E87" i="3" s="1"/>
  <c r="F88" i="3"/>
  <c r="E88" i="3" s="1"/>
  <c r="F89" i="3"/>
  <c r="E89" i="3" s="1"/>
  <c r="F90" i="3"/>
  <c r="E90" i="3" s="1"/>
  <c r="F91" i="3"/>
  <c r="E91" i="3" s="1"/>
  <c r="F92" i="3"/>
  <c r="E92" i="3" s="1"/>
  <c r="F93" i="3"/>
  <c r="E93" i="3" s="1"/>
  <c r="F94" i="3"/>
  <c r="E94" i="3" s="1"/>
  <c r="F95" i="3"/>
  <c r="E95" i="3" s="1"/>
  <c r="F96" i="3"/>
  <c r="E96" i="3" s="1"/>
  <c r="F97" i="3"/>
  <c r="E97" i="3" s="1"/>
  <c r="F98" i="3"/>
  <c r="E98" i="3" s="1"/>
  <c r="F99" i="3"/>
  <c r="E99" i="3" s="1"/>
  <c r="F84" i="3"/>
  <c r="E84" i="3" s="1"/>
  <c r="F65" i="3"/>
  <c r="E65" i="3" s="1"/>
  <c r="F66" i="3"/>
  <c r="E66" i="3" s="1"/>
  <c r="F67" i="3"/>
  <c r="E67" i="3" s="1"/>
  <c r="F68" i="3"/>
  <c r="E68" i="3" s="1"/>
  <c r="F69" i="3"/>
  <c r="E69" i="3" s="1"/>
  <c r="F70" i="3"/>
  <c r="E70" i="3" s="1"/>
  <c r="F71" i="3"/>
  <c r="E71" i="3" s="1"/>
  <c r="F72" i="3"/>
  <c r="E72" i="3" s="1"/>
  <c r="F73" i="3"/>
  <c r="E73" i="3" s="1"/>
  <c r="F74" i="3"/>
  <c r="E74" i="3" s="1"/>
  <c r="F75" i="3"/>
  <c r="E75" i="3" s="1"/>
  <c r="F76" i="3"/>
  <c r="E76" i="3" s="1"/>
  <c r="F77" i="3"/>
  <c r="E77" i="3" s="1"/>
  <c r="F78" i="3"/>
  <c r="E78" i="3" s="1"/>
  <c r="F79" i="3"/>
  <c r="E79" i="3" s="1"/>
  <c r="F64" i="3"/>
  <c r="E64" i="3" s="1"/>
  <c r="F45" i="3"/>
  <c r="E45" i="3" s="1"/>
  <c r="F46" i="3"/>
  <c r="E46" i="3" s="1"/>
  <c r="F47" i="3"/>
  <c r="E47" i="3" s="1"/>
  <c r="F48" i="3"/>
  <c r="E48" i="3" s="1"/>
  <c r="F49" i="3"/>
  <c r="E49" i="3" s="1"/>
  <c r="F50" i="3"/>
  <c r="E50" i="3" s="1"/>
  <c r="F51" i="3"/>
  <c r="E51" i="3" s="1"/>
  <c r="F52" i="3"/>
  <c r="E52" i="3" s="1"/>
  <c r="F53" i="3"/>
  <c r="E53" i="3" s="1"/>
  <c r="F54" i="3"/>
  <c r="E54" i="3" s="1"/>
  <c r="F55" i="3"/>
  <c r="E55" i="3" s="1"/>
  <c r="F56" i="3"/>
  <c r="E56" i="3" s="1"/>
  <c r="F57" i="3"/>
  <c r="E57" i="3" s="1"/>
  <c r="F58" i="3"/>
  <c r="E58" i="3" s="1"/>
  <c r="F59" i="3"/>
  <c r="E59" i="3" s="1"/>
  <c r="F44" i="3"/>
  <c r="E44" i="3" s="1"/>
  <c r="F22" i="3"/>
  <c r="E22" i="3" s="1"/>
  <c r="F23" i="3"/>
  <c r="E23" i="3" s="1"/>
  <c r="F24" i="3"/>
  <c r="E24" i="3" s="1"/>
  <c r="F25" i="3"/>
  <c r="E25" i="3" s="1"/>
  <c r="F26" i="3"/>
  <c r="E26" i="3" s="1"/>
  <c r="F27" i="3"/>
  <c r="E27" i="3" s="1"/>
  <c r="F29" i="3"/>
  <c r="E29" i="3" s="1"/>
  <c r="F30" i="3"/>
  <c r="E30" i="3" s="1"/>
  <c r="F31" i="3"/>
  <c r="E31" i="3" s="1"/>
  <c r="F32" i="3"/>
  <c r="E32" i="3" s="1"/>
  <c r="F33" i="3"/>
  <c r="E33" i="3" s="1"/>
  <c r="F4" i="3"/>
  <c r="E4" i="3" s="1"/>
  <c r="K2" i="3" l="1"/>
  <c r="I2" i="3"/>
  <c r="H2" i="3"/>
  <c r="B260" i="3" l="1"/>
  <c r="B261" i="3"/>
  <c r="B253" i="3"/>
  <c r="B252" i="3"/>
  <c r="B270" i="3"/>
  <c r="B228" i="3"/>
  <c r="B121" i="3"/>
  <c r="B62" i="3"/>
  <c r="B229" i="3"/>
  <c r="B269" i="3"/>
  <c r="B210" i="3"/>
  <c r="B120" i="3"/>
  <c r="B61" i="3"/>
  <c r="B122" i="3"/>
  <c r="B268" i="3"/>
  <c r="B209" i="3"/>
  <c r="B102" i="3"/>
  <c r="B60" i="3"/>
  <c r="B250" i="3"/>
  <c r="B208" i="3"/>
  <c r="B101" i="3"/>
  <c r="B80" i="3"/>
  <c r="B249" i="3"/>
  <c r="B190" i="3"/>
  <c r="B100" i="3"/>
  <c r="B248" i="3"/>
  <c r="B189" i="3"/>
  <c r="B82" i="3"/>
  <c r="B230" i="3"/>
  <c r="B188" i="3"/>
  <c r="B81" i="3"/>
  <c r="B40" i="3"/>
  <c r="B41" i="3"/>
  <c r="B42" i="3"/>
  <c r="B11" i="3"/>
  <c r="B12" i="3"/>
  <c r="B5" i="3"/>
  <c r="B13" i="3"/>
  <c r="B6" i="3"/>
  <c r="B14" i="3"/>
  <c r="B7" i="3"/>
  <c r="B15" i="3"/>
  <c r="B8" i="3"/>
  <c r="B9" i="3"/>
  <c r="B10" i="3"/>
  <c r="B241" i="3"/>
  <c r="B240" i="3"/>
  <c r="B233" i="3"/>
  <c r="B232" i="3"/>
  <c r="B220" i="3"/>
  <c r="B221" i="3"/>
  <c r="B160" i="3"/>
  <c r="B161" i="3"/>
  <c r="B162" i="3"/>
  <c r="B163" i="3"/>
  <c r="B164" i="3"/>
  <c r="B165" i="3"/>
  <c r="B34" i="3"/>
  <c r="B35" i="3"/>
  <c r="B36" i="3"/>
  <c r="B37" i="3"/>
  <c r="B38" i="3"/>
  <c r="B39" i="3"/>
  <c r="B16" i="3"/>
  <c r="B17" i="3"/>
  <c r="B18" i="3"/>
  <c r="B19" i="3"/>
  <c r="B20" i="3"/>
  <c r="B21" i="3"/>
  <c r="B292" i="3"/>
  <c r="B284" i="3"/>
  <c r="B276" i="3"/>
  <c r="B259" i="3"/>
  <c r="B244" i="3"/>
  <c r="B234" i="3"/>
  <c r="B291" i="3"/>
  <c r="B283" i="3"/>
  <c r="B275" i="3"/>
  <c r="B258" i="3"/>
  <c r="B243" i="3"/>
  <c r="B290" i="3"/>
  <c r="B282" i="3"/>
  <c r="B274" i="3"/>
  <c r="B267" i="3"/>
  <c r="B257" i="3"/>
  <c r="B242" i="3"/>
  <c r="B254" i="3"/>
  <c r="B294" i="3"/>
  <c r="B263" i="3"/>
  <c r="B246" i="3"/>
  <c r="B289" i="3"/>
  <c r="B281" i="3"/>
  <c r="B273" i="3"/>
  <c r="B266" i="3"/>
  <c r="B256" i="3"/>
  <c r="B239" i="3"/>
  <c r="B286" i="3"/>
  <c r="B288" i="3"/>
  <c r="B280" i="3"/>
  <c r="B272" i="3"/>
  <c r="B265" i="3"/>
  <c r="B255" i="3"/>
  <c r="B238" i="3"/>
  <c r="B295" i="3"/>
  <c r="B287" i="3"/>
  <c r="B279" i="3"/>
  <c r="B271" i="3"/>
  <c r="B264" i="3"/>
  <c r="B247" i="3"/>
  <c r="B237" i="3"/>
  <c r="B278" i="3"/>
  <c r="B236" i="3"/>
  <c r="B293" i="3"/>
  <c r="B285" i="3"/>
  <c r="B277" i="3"/>
  <c r="B262" i="3"/>
  <c r="B245" i="3"/>
  <c r="B235" i="3"/>
  <c r="B251" i="3"/>
  <c r="B231" i="3"/>
  <c r="B226" i="3"/>
  <c r="B216" i="3"/>
  <c r="B205" i="3"/>
  <c r="B197" i="3"/>
  <c r="B186" i="3"/>
  <c r="B178" i="3"/>
  <c r="B170" i="3"/>
  <c r="B158" i="3"/>
  <c r="B150" i="3"/>
  <c r="B142" i="3"/>
  <c r="B134" i="3"/>
  <c r="B126" i="3"/>
  <c r="B115" i="3"/>
  <c r="B96" i="3"/>
  <c r="B88" i="3"/>
  <c r="B69" i="3"/>
  <c r="B33" i="3"/>
  <c r="B166" i="3"/>
  <c r="B65" i="3"/>
  <c r="B219" i="3"/>
  <c r="B145" i="3"/>
  <c r="B110" i="3"/>
  <c r="B72" i="3"/>
  <c r="B53" i="3"/>
  <c r="B218" i="3"/>
  <c r="B144" i="3"/>
  <c r="B98" i="3"/>
  <c r="B44" i="3"/>
  <c r="B225" i="3"/>
  <c r="B215" i="3"/>
  <c r="B204" i="3"/>
  <c r="B196" i="3"/>
  <c r="B185" i="3"/>
  <c r="B177" i="3"/>
  <c r="B169" i="3"/>
  <c r="B157" i="3"/>
  <c r="B149" i="3"/>
  <c r="B141" i="3"/>
  <c r="B133" i="3"/>
  <c r="B125" i="3"/>
  <c r="B114" i="3"/>
  <c r="B95" i="3"/>
  <c r="B87" i="3"/>
  <c r="B68" i="3"/>
  <c r="B26" i="3"/>
  <c r="B224" i="3"/>
  <c r="B214" i="3"/>
  <c r="B203" i="3"/>
  <c r="B195" i="3"/>
  <c r="B184" i="3"/>
  <c r="B176" i="3"/>
  <c r="B168" i="3"/>
  <c r="B156" i="3"/>
  <c r="B148" i="3"/>
  <c r="B140" i="3"/>
  <c r="B132" i="3"/>
  <c r="B124" i="3"/>
  <c r="B113" i="3"/>
  <c r="B105" i="3"/>
  <c r="B94" i="3"/>
  <c r="B86" i="3"/>
  <c r="B75" i="3"/>
  <c r="B67" i="3"/>
  <c r="B56" i="3"/>
  <c r="B48" i="3"/>
  <c r="B25" i="3"/>
  <c r="B211" i="3"/>
  <c r="B191" i="3"/>
  <c r="B63" i="3"/>
  <c r="B223" i="3"/>
  <c r="B213" i="3"/>
  <c r="B202" i="3"/>
  <c r="B194" i="3"/>
  <c r="B183" i="3"/>
  <c r="B175" i="3"/>
  <c r="B167" i="3"/>
  <c r="B155" i="3"/>
  <c r="B147" i="3"/>
  <c r="B139" i="3"/>
  <c r="B131" i="3"/>
  <c r="B123" i="3"/>
  <c r="B112" i="3"/>
  <c r="B104" i="3"/>
  <c r="B93" i="3"/>
  <c r="B85" i="3"/>
  <c r="B74" i="3"/>
  <c r="B66" i="3"/>
  <c r="B55" i="3"/>
  <c r="B47" i="3"/>
  <c r="B30" i="3"/>
  <c r="B24" i="3"/>
  <c r="B92" i="3"/>
  <c r="B200" i="3"/>
  <c r="B129" i="3"/>
  <c r="B83" i="3"/>
  <c r="B45" i="3"/>
  <c r="B207" i="3"/>
  <c r="B136" i="3"/>
  <c r="B79" i="3"/>
  <c r="B222" i="3"/>
  <c r="B212" i="3"/>
  <c r="B201" i="3"/>
  <c r="B193" i="3"/>
  <c r="B174" i="3"/>
  <c r="B154" i="3"/>
  <c r="B146" i="3"/>
  <c r="B130" i="3"/>
  <c r="B103" i="3"/>
  <c r="B73" i="3"/>
  <c r="B29" i="3"/>
  <c r="B22" i="3"/>
  <c r="B199" i="3"/>
  <c r="B152" i="3"/>
  <c r="B109" i="3"/>
  <c r="B71" i="3"/>
  <c r="B227" i="3"/>
  <c r="B217" i="3"/>
  <c r="B206" i="3"/>
  <c r="B198" i="3"/>
  <c r="B187" i="3"/>
  <c r="B179" i="3"/>
  <c r="B171" i="3"/>
  <c r="B159" i="3"/>
  <c r="B151" i="3"/>
  <c r="B143" i="3"/>
  <c r="B135" i="3"/>
  <c r="B127" i="3"/>
  <c r="B116" i="3"/>
  <c r="B108" i="3"/>
  <c r="B97" i="3"/>
  <c r="B89" i="3"/>
  <c r="B78" i="3"/>
  <c r="B70" i="3"/>
  <c r="B59" i="3"/>
  <c r="B51" i="3"/>
  <c r="B43" i="3"/>
  <c r="B107" i="3"/>
  <c r="B77" i="3"/>
  <c r="B58" i="3"/>
  <c r="B50" i="3"/>
  <c r="B27" i="3"/>
  <c r="B106" i="3"/>
  <c r="B76" i="3"/>
  <c r="B57" i="3"/>
  <c r="B49" i="3"/>
  <c r="B32" i="3"/>
  <c r="B31" i="3"/>
  <c r="B182" i="3"/>
  <c r="B138" i="3"/>
  <c r="B119" i="3"/>
  <c r="B111" i="3"/>
  <c r="B84" i="3"/>
  <c r="B54" i="3"/>
  <c r="B46" i="3"/>
  <c r="B23" i="3"/>
  <c r="B192" i="3"/>
  <c r="B181" i="3"/>
  <c r="B173" i="3"/>
  <c r="B153" i="3"/>
  <c r="B137" i="3"/>
  <c r="B118" i="3"/>
  <c r="B99" i="3"/>
  <c r="B91" i="3"/>
  <c r="B64" i="3"/>
  <c r="B28" i="3"/>
  <c r="B180" i="3"/>
  <c r="B172" i="3"/>
  <c r="B128" i="3"/>
  <c r="B117" i="3"/>
  <c r="B90" i="3"/>
  <c r="B52" i="3"/>
  <c r="B4" i="3"/>
  <c r="A5" i="6" l="1" a="1"/>
  <c r="A5" i="5" a="1"/>
  <c r="A5" i="6" l="1"/>
  <c r="A5"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<sst xmlns="http://schemas.openxmlformats.org/spreadsheetml/2006/main" count="6179" uniqueCount="2121">
  <si>
    <t>B1</t>
  </si>
  <si>
    <t>B2</t>
  </si>
  <si>
    <t>B3</t>
  </si>
  <si>
    <t>B4</t>
  </si>
  <si>
    <t>B5</t>
  </si>
  <si>
    <t>B6</t>
  </si>
  <si>
    <t>B7</t>
  </si>
  <si>
    <t>B8</t>
  </si>
  <si>
    <t>HP1: Bài 6. Kết hợp phát triển Kinh tế - Xã hội với tăng cường củng cố QPAN.
Nhóm học: Đại đội 3, Đại đội 4.
Số tiết: 05 (tiết 1 - 5)
Địa điểm: 140 Lê Trọng Tấn</t>
  </si>
  <si>
    <t>HP1: Bài 6. Kết hợp phát triển Kinh tế - Xã hội với tăng cường củng cố QPAN.
Nhóm học: Đại đội 1, Đại đội 2.
Số tiết: 05 (tiết 1 - 5)
Địa điểm: 140 Lê Trọng Tấn</t>
  </si>
  <si>
    <t>HP1: Bài 7. Vấn đề cơ bản về lịch sử nghệ thuật quân sự Việt Nam.
Nhóm học: Đại đội 3, Đại đội 4.
Số tiết: 05 (tiết 1 - 5)
Địa điểm: 140 Lê Trọng Tấn</t>
  </si>
  <si>
    <t>HP1: Bài 7. Vấn đề cơ bản về lịch sử nghệ thuật quân sự Việt Nam.
Nhóm học: Đại đội 1, Đại đội 2.
Số tiết: 05 (tiết 1 - 5)
Địa điểm: 140 Lê Trọng Tấn</t>
  </si>
  <si>
    <t>HP3: Bài 4. Điều lệnh đội ngũ từng người có súng.
Nhóm học: Đại đội 3
Số tiết: 05 (tiết 8 - 12)
Địa điểm: Thao trường Dạ Phi Cơ</t>
  </si>
  <si>
    <t>HP4: Bài 1. Kỹ thuật bắn súng tiểu liên AK.
Nhóm học: Đại đội 4
Số tiết: 05 (tiết 1 - 5)
Địa điểm: Thao trường Dạ Phi Cơ</t>
  </si>
  <si>
    <t>HP4: Bài 1. Kỹ thuật bắn súng tiểu liên AK.
Nhóm học: Đại đội 2
Số tiết: 05 (tiết 1 - 5)
Địa điểm: Thao trường Dạ Phi Cơ</t>
  </si>
  <si>
    <t>HP3: Bài 4. Điều lệnh đội ngũ từng người có súng.
Nhóm học: Đại đội 4
Số tiết: 05 (tiết 8 - 12)
Địa điểm: Thao trường Dạ Phi Cơ</t>
  </si>
  <si>
    <t>HP3: Bài 4. Điều lệnh đội ngũ từng người có súng.
Nhóm học: Đại đội 2
Số tiết: 05 (tiết 8 - 12)
Địa điểm: Thao trường Dạ Phi Cơ</t>
  </si>
  <si>
    <t>HP4: Bài 1. Kỹ thuật bắn súng tiểu liên AK.
Nhóm học: Đại đội 3
Số tiết: 05 (tiết 1 - 5)
Địa điểm: Thao trường Dạ Phi Cơ</t>
  </si>
  <si>
    <t>HP4: Bài 1. Kỹ thuật bắn súng tiểu liên AK.
Nhóm học: Đại đội 1
Số tiết: 05 (tiết 1 - 5)
Địa điểm: Thao trường Dạ Phi Cơ</t>
  </si>
  <si>
    <t>HP4: Bài 1. Kỹ thuật bắn súng tiểu liên AK (tiếp theo)
Nhóm học: Đại đội 4
Số tiết: 05 (tiết 6 - 10)
Địa điểm: Thao trường Dạ Phi Cơ</t>
  </si>
  <si>
    <t>HP4: Bài 1. Kỹ thuật bắn súng tiểu liên AK (tiếp theo)
Nhóm học: Đại đội 2
Số tiết: 05 (tiết 6 - 10)
Địa điểm: Thao trường Dạ Phi Cơ</t>
  </si>
  <si>
    <t>HP4: Bài 1. Kỹ thuật bắn súng tiểu liên AK (tiếp theo)
Nhóm học: Đại đội 3
Số tiết: 05 (tiết 6 - 10)
Địa điểm: Thao trường Dạ Phi Cơ</t>
  </si>
  <si>
    <t>HP4: Bài 1. Kỹ thuật bắn súng tiểu liên AK (tiếp theo)
Nhóm học: Đại đội 1
Số tiết: 05 (tiết 6 - 10)
Địa điểm: Thao trường Dạ Phi Cơ</t>
  </si>
  <si>
    <t>HP4: Bài 1. Kỹ thuật bắn súng tiểu liên AK (tiếp theo)
Nhóm học: Đại đội 4
Số tiết: 05 (tiết 11 - 15)
Địa điểm: Thao trường Dạ Phi Cơ</t>
  </si>
  <si>
    <t>HP4: Bài 1. Kỹ thuật bắn súng tiểu liên AK (tiếp theo)
Nhóm học: Đại đội 2
Số tiết: 05 (tiết 11 - 15)
Địa điểm: Thao trường Dạ Phi Cơ</t>
  </si>
  <si>
    <t>HP4: Bài 1. Kỹ thuật bắn súng tiểu liên AK (tiếp theo)
Nhóm học: Đại đội 1, Đại đội 3
Số tiết: 05 (tiết 11 - 15)
Địa điểm: Thao trường Dạ Phi Cơ</t>
  </si>
  <si>
    <t>HP4: Bài 1. Kỹ thuật bắn súng tiểu liên AK (tiếp theo)
Nhóm học: Đại đội 3, Đại đội 4
Số tiết: 05 (tiết 21 - 25)
Địa điểm: Thao trường Dạ Phi Cơ</t>
  </si>
  <si>
    <t>HP4: Bài 1. Kỹ thuật bắn súng tiểu liên AK (tiếp theo)
Nhóm học: Đại đội 1, Đại đội 2
Số tiết: 05 (tiết 21 - 25)
Địa điểm: Thao trường Dạ Phi Cơ</t>
  </si>
  <si>
    <t>HP1: THUYẾT TRÌNH
Nhóm học: Đại đội 1, Đại đội 2
Số tiết: 05 (tiết 1 - 5)
Địa điểm: 140 Lê Trọng Tấn</t>
  </si>
  <si>
    <t>HP1: THUYẾT TRÌNH
Nhóm học: Đại đội 3, Đại đội 4
Số tiết: 05 (tiết 1 - 5)
Địa điểm: 140 Lê Trọng Tấn</t>
  </si>
  <si>
    <t>HP4: Bài 3. Từng người trong chiến đấu tấn công.
Nhóm học: Đại đội 3, Đại đội 4
Số tiết: 05 (tiết 1 - 5)
Địa điểm: Thao trường Dạ Phi Cơ</t>
  </si>
  <si>
    <t>HP4: Bài 3. Từng người trong chiến đấu tấn công.
Nhóm học: Đại đội 1, Đại đội 2
Số tiết: 05 (tiết 1 - 5)
Địa điểm: Thao trường Dạ Phi Cơ</t>
  </si>
  <si>
    <t>HP4: Bài 3. Từng người trong chiến đấu tấn công (tiếp theo)
Nhóm học: Đại đội 3, Đại đội 4
Số tiết: 05 (tiết 11 - 15)
Địa điểm: Thao trường Dạ Phi Cơ</t>
  </si>
  <si>
    <t>HP4: Bài 3. Từng người trong chiến đấu tấn công (tiếp theo)
Nhóm học: Đại đội 1, Đại đội 2
Số tiết: 05 (tiết 11 - 15)
Địa điểm: Thao trường Dạ Phi Cơ</t>
  </si>
  <si>
    <t>HP4: Bài 5. Từng người làm nhiệm vụ cảnh giác (cảnh giới).
Nhóm học: Đại đội 1, Đại đội 2, Đại đội 3, Đại đội 4
Số tiết: 05 (tiết 1 - 5)
Địa điểm: Thao trường Dạ Phi Cơ</t>
  </si>
  <si>
    <t>HP4: Bài 2. Tính năng, cấu tạo và cách sử dụng một số loại lựu đạn thường dùng. Ném lựu đạn loại 1.
Nhóm học: Đại đội 1, Đại đội 2
Số tiết: 05 (tiết 1-5)
Địa điểm: Thao trường Dạ Phi Cơ</t>
  </si>
  <si>
    <t>HP4: Bài 1. Kỹ thuật bắn súng tiểu liên AK (tiếp theo)
Nhóm học: Đại đội 3, Đại đội 4
Số tiết: 05 (tiết 16 - 20)
Địa điểm: Thao trường Dạ Phi Cơ</t>
  </si>
  <si>
    <t>Online</t>
  </si>
  <si>
    <t>HP4: Bài 1. Kỹ thuật bắn súng tiểu liên AK (tiếp theo)
Nhóm học: Đại đội 1, Đại đội 2
Số tiết: 05 (tiết 16 - 20)
Địa điểm: Thao trường Dạ Phi Cơ</t>
  </si>
  <si>
    <t>HP4: Bài 3. Từng người trong chiến đấu tấn công.
Nhóm học: Đại đội 1, Đại đội 2
Số tiết: 05 (tiết 6 - 10)
Địa điểm: Thao trường Dạ Phi Cơ</t>
  </si>
  <si>
    <t>HP4: Bài 4. Từng người trong chiến đấu phòng ngự. 
Nhóm học: Đại đội 3, Đại đội 4
Số tiết: 05 (tiết 1 - 5)
Địa điểm: Thao trường Dạ Phi Cơ</t>
  </si>
  <si>
    <t>HP4: Bài 4. Từng người trong chiến đấu phòng ngự. 
Nhóm học: Đại đội 1, Đại đội 2
Số tiết: 05 (tiết 1 - 5)
Địa điểm: Thao trường Dạ Phi Cơ</t>
  </si>
  <si>
    <t>HP3: Bài 8. Ba môn quân sự phối hợp.
Nhóm học: Đại đội 1, Đại đội 2, Đại đội 3, Đại đội 4
Số tiết: 05 (tiết 1 - 5)
Địa điểm: Thao trường Dạ Phi Cơ</t>
  </si>
  <si>
    <t>THỜI KHÓA BIỂU HỌC GDQPAN THEO ĐỢT</t>
  </si>
  <si>
    <t>HP1: Bài 8. Xây dựng và bảo vệ chủ quyền biển đảo, biên giới quốc gia trong tình hình mới.
Nhóm học: Đại đội 1, Đại đội 2.
Số tiết: 05 (tiết 1 - 5)
Địa điểm: 140 Lê Trọng Tấn</t>
  </si>
  <si>
    <t>HP1: Bài 8. Xây dựng và bảo vệ chủ quyền biển đảo, biên giới quốc gia trong tình hình mới.
Nhóm học: Đại đội 3, Đại đội 4.
Số tiết: 05 (tiết 1 - 5)
Địa điểm: 140 Lê Trọng Tấn</t>
  </si>
  <si>
    <t>HP3: Bài 1. Chế độ sinh hoạt, học tập, công tác trong ngày, trong tuần; (Không súng)
         Bài 2. Các chế độ nề nếp chính quy, bố trí trật tự nội vụ trong doanh trại; (Không súng)
         Bài 3. Hiểu biết chung về các quân, binh chủng trong quân đội. (Không súng)
Nhóm học: Đại đội 1; Đại đội 2, Đại đội 3, Đại đội 4.
Số tiết: 07 (Từ tiết 1 - 7)
Địa điểm: Trung tâm KTX Sinh viên</t>
  </si>
  <si>
    <t>HP1:  Bài 1. Đối tượng, phương pháp nghiên cứu môn học GDQPAN; 
           Bài 2. Quan điểm chủ nghĩa Mác Lê-nin về Tư tưởng Hồ Chí Minh về chiến tranh.
Nhóm học: Đại đội 3, Đại đội 4.
Số tiết: 05 (tiết 1 - 5)
Địa điểm: 140 Lê Trọng Tấn</t>
  </si>
  <si>
    <t>HP1:  Bài 1. Đối tượng, phương pháp nghiên cứu môn học GDQPAN; 
           Bài 2. Quan điểm chủ nghĩa Mác Lê-nin về Tư tưởng Hồ Chí Minh về chiến tranh.
Nhóm học: Đại đội 1, Đại đội 2.
Số tiết: 05 (tiết 1 - 5)
Địa điểm: 140 Lê Trọng Tấn</t>
  </si>
  <si>
    <t>HP1: Bài 3. Xây dựng nền quốc phòng toàn dân, an ninh nhân dân bảo vệ Tổ quốc Việt Nam xã hội chủ nghĩa.
Nhóm học: Đại đội 3, Đại đội 4.
Số tiết: 05 (tiết 1 - 5)
Địa điểm: 140 Lê Trọng Tấn</t>
  </si>
  <si>
    <t>HP1: Bài 3. Xây dựng nền quốc phòng toàn dân, an ninh nhân dân bảo vệ Tổ quốc Việt Nam xã hội chủ nghĩa.
Nhóm học: Đại đội 1, Đại đội 2.
Số tiết: 05 (tiết 1 - 5)
Địa điểm: 140 Lê Trọng Tấn</t>
  </si>
  <si>
    <t>HP1: Bài 4. Chiến tranh nhân dân bảo vệ Tổ quốc.
Nhóm học: Đại đội 1, Đại đội 2.
Số tiết: 05 (tiết 1 - 5)
Địa điểm: 140 Lê Trọng Tấn</t>
  </si>
  <si>
    <t>HP1: Bài 4. Chiến tranh nhân dân bảo vệ Tổ quốc.
Nhóm học: Đại đội 3, Đại đội 4.
Số tiết: 05 (tiết 1 - 5)
Địa điểm: 140 Lê Trọng Tấn</t>
  </si>
  <si>
    <t>HP1: Bài 5. Xây dựng lực lượng vũ trang nhân dân bảo vệ vững chắc Tổ quốc 
Nhóm học: Đại đội 1, Đại đội 2.
Số tiết: 05 (tiết 1 - 5)
Địa điểm: 140 Lê Trọng Tấn</t>
  </si>
  <si>
    <t>HP1: Bài 5. Xây dựng lực lượng vũ trang nhân dân bảo vệ vững chắc Tổ quốc
Nhóm học: Đại đội 3, Đại đội 4.
Số tiết: 05 (tiết 1 - 5)
Địa điểm: 140 Lê Trọng Tấn</t>
  </si>
  <si>
    <t>HP4: Bài 2. Tính năng, cấu tạo và cách sử dụng một số loại lựu đạn thường dùng. Ném lựu đạn loại 1.
Nhóm học: Đại đội 3
Số tiết: 05 (tiết 1-5)
Địa điểm: Thao trường Dạ Phi Cơ</t>
  </si>
  <si>
    <t>HP4: Bài 2. Tính năng, cấu tạo và cách sử dụng một số loại lựu đạn thường dùng. Ném lựu đạn loại 1.
Nhóm học: Đại đội 1
Số tiết: 05 (tiết 1-5)
Địa điểm: Thao trường Dạ Phi Cơ</t>
  </si>
  <si>
    <t>HP4: Bài 3. Từng người trong chiến đấu tấn công. (tiếp theo)
Nhóm học: Đại đội 3, Đại đội 4
Số tiết: 05 (tiết 6 - 10)
Địa điểm: Thao trường Dạ Phi Cơ</t>
  </si>
  <si>
    <t>HP3: Bài 4. Điều lệnh đội ngũ từng người có súng.
Nhóm học: Đại đội 1
Số tiết: 05 (tiết 8 - 12)
Địa điểm: Thao trường Dạ Phi Cơ</t>
  </si>
  <si>
    <r>
      <t>HP3: Bài 5. Điều lệnh đội ngũ đơn vị.</t>
    </r>
    <r>
      <rPr>
        <b/>
        <sz val="13"/>
        <color theme="1"/>
        <rFont val="Times New Roman"/>
        <family val="1"/>
      </rPr>
      <t>(Không súng)</t>
    </r>
    <r>
      <rPr>
        <sz val="16"/>
        <color theme="1"/>
        <rFont val="Times New Roman"/>
        <family val="1"/>
      </rPr>
      <t xml:space="preserve">
Nhóm học: Đại đội 3
Số tiết: 04 (tiết 13 - 17)
Địa điểm: Thao trường Dạ Phi Cơ</t>
    </r>
  </si>
  <si>
    <r>
      <t>HP3: Bài 5. Điều lệnh đội ngũ đơn vị.</t>
    </r>
    <r>
      <rPr>
        <b/>
        <sz val="13"/>
        <color theme="1"/>
        <rFont val="Times New Roman"/>
        <family val="1"/>
      </rPr>
      <t>(Không súng)</t>
    </r>
    <r>
      <rPr>
        <sz val="16"/>
        <color theme="1"/>
        <rFont val="Times New Roman"/>
        <family val="1"/>
      </rPr>
      <t xml:space="preserve">
Nhóm học: Đại đội 1
Số tiết: 04 (tiết 13 - 17)
Địa điểm: Thao trường Dạ Phi Cơ</t>
    </r>
  </si>
  <si>
    <r>
      <t>HP3: Bài 5. Điều lệnh đội ngũ đơn vị.</t>
    </r>
    <r>
      <rPr>
        <b/>
        <sz val="13"/>
        <color theme="1"/>
        <rFont val="Times New Roman"/>
        <family val="1"/>
      </rPr>
      <t>(Không súng)</t>
    </r>
    <r>
      <rPr>
        <sz val="16"/>
        <color theme="1"/>
        <rFont val="Times New Roman"/>
        <family val="1"/>
      </rPr>
      <t xml:space="preserve">
Nhóm học: Đại đội 4
Số tiết: 04 (tiết 13 - 17)
Địa điểm: Thao trường Dạ Phi Cơ</t>
    </r>
  </si>
  <si>
    <r>
      <t>HP3: Bài 5. Điều lệnh đội ngũ đơn vị.</t>
    </r>
    <r>
      <rPr>
        <b/>
        <sz val="13"/>
        <color theme="1"/>
        <rFont val="Times New Roman"/>
        <family val="1"/>
      </rPr>
      <t>(Không súng)</t>
    </r>
    <r>
      <rPr>
        <sz val="16"/>
        <color theme="1"/>
        <rFont val="Times New Roman"/>
        <family val="1"/>
      </rPr>
      <t xml:space="preserve">
Nhóm học: Đại đội 2
Số tiết: 04 (tiết 13 - 17)
Địa điểm: Thao trường Dạ Phi Cơ</t>
    </r>
  </si>
  <si>
    <r>
      <t xml:space="preserve">HP3: Bài 6. Hiểu biết chung về bản đồ, địa hình quân sự. </t>
    </r>
    <r>
      <rPr>
        <b/>
        <sz val="16"/>
        <color theme="1"/>
        <rFont val="Times New Roman"/>
        <family val="1"/>
      </rPr>
      <t>(Không súng)</t>
    </r>
    <r>
      <rPr>
        <sz val="16"/>
        <color theme="1"/>
        <rFont val="Times New Roman"/>
        <family val="1"/>
      </rPr>
      <t xml:space="preserve">
Nhóm học: Đại đội 3, Đại đội 4
Số tiết: 04 (tiết 17 - 21)
Địa điểm: Thao trường Dạ Phi Cơ</t>
    </r>
  </si>
  <si>
    <r>
      <t xml:space="preserve">HP3: Bài 6. Hiểu biết chung về bản đồ, địa hình quân sự. </t>
    </r>
    <r>
      <rPr>
        <b/>
        <sz val="16"/>
        <color theme="1"/>
        <rFont val="Times New Roman"/>
        <family val="1"/>
      </rPr>
      <t>(Không súng)</t>
    </r>
    <r>
      <rPr>
        <sz val="16"/>
        <color theme="1"/>
        <rFont val="Times New Roman"/>
        <family val="1"/>
      </rPr>
      <t xml:space="preserve">
Nhóm học: Đại đội 1, Đại đội 2
Số tiết: 04 (tiết 17 - 21)
Địa điểm: Thao trường Dạ Phi Cơ</t>
    </r>
  </si>
  <si>
    <r>
      <t>HP3: Bài 7. Phòng tránh địch tiến công hỏa lực bằng vũ khí công nghệ cao.</t>
    </r>
    <r>
      <rPr>
        <b/>
        <sz val="16"/>
        <color theme="1"/>
        <rFont val="Times New Roman"/>
        <family val="1"/>
      </rPr>
      <t>(Không súng)</t>
    </r>
    <r>
      <rPr>
        <sz val="16"/>
        <color theme="1"/>
        <rFont val="Times New Roman"/>
        <family val="1"/>
      </rPr>
      <t xml:space="preserve">
Nhóm học: Đại đội 1, Đại đội 2
Số tiết: 05 (tiết 21 - 15)
Địa điểm: Thao trường Dạ Phi Cơ</t>
    </r>
  </si>
  <si>
    <r>
      <t xml:space="preserve">HP3: Bài 7. Phòng tránh địch tiến công hỏa lực bằng vũ khí công nghệ cao. </t>
    </r>
    <r>
      <rPr>
        <b/>
        <sz val="16"/>
        <color theme="1"/>
        <rFont val="Times New Roman"/>
        <family val="1"/>
      </rPr>
      <t>(Không súng)</t>
    </r>
    <r>
      <rPr>
        <sz val="16"/>
        <color theme="1"/>
        <rFont val="Times New Roman"/>
        <family val="1"/>
      </rPr>
      <t xml:space="preserve">
Nhóm học: Đại đội 3, Đại đội 4
Số tiết: 05 (tiết 21 - 25)
Địa điểm: Thao trường Dạ Phi Cơ</t>
    </r>
  </si>
  <si>
    <t>HP4: Bài 2. Tính năng, cấu tạo và cách sử dụng một số loại lựu đạn thường dùng. Ném lựu đạn loại 1.
Nhóm học: Đại đội 3, Đại đội 4
Số tiết: 05 (tiết 16-20)
Địa điểm: Thao trường Dạ Phi Cơ</t>
  </si>
  <si>
    <t>HP4: Bài 2. Tính năng, cấu tạo và cách sử dụng một số loại lựu đạn thường dùng. Ném lựu đạn loại 1.
Nhóm học: Đại đội 2, Đại đội 4
Số tiết: 05 (tiết 16-20)
Địa điểm: Thao trường Dạ Phi Cơ</t>
  </si>
  <si>
    <t>STT</t>
  </si>
  <si>
    <t>Lý thuyết</t>
  </si>
  <si>
    <t>Sáng</t>
  </si>
  <si>
    <t>Nhóm học</t>
  </si>
  <si>
    <t>Bài học</t>
  </si>
  <si>
    <t>Địa điểm</t>
  </si>
  <si>
    <t>CBGD</t>
  </si>
  <si>
    <t>Buổi</t>
  </si>
  <si>
    <t>Tiết học</t>
  </si>
  <si>
    <t>TT KTX Sinh viên</t>
  </si>
  <si>
    <t>Loại bài học</t>
  </si>
  <si>
    <t>Thực hành</t>
  </si>
  <si>
    <t>140 Lê Trọng Tấn</t>
  </si>
  <si>
    <t>Thao trường DPC</t>
  </si>
  <si>
    <t>Chiều</t>
  </si>
  <si>
    <t>Tối</t>
  </si>
  <si>
    <t>Giờ bắt đầu</t>
  </si>
  <si>
    <t>07h00</t>
  </si>
  <si>
    <t>12h30</t>
  </si>
  <si>
    <t>Giờ kết thúc</t>
  </si>
  <si>
    <t>HP 3: Bài 1. Chế độ sinh hoạt, học tập, công tác trong ngày, trong tuần; (Không súng)
HP 3: Bài 2. Các chế độ nề nếp chính quy, bố trí trật tự nội vụ trong doanh trại; (Không súng)
HP 3: Bài 3. Hiểu biết chung về các quân, binh chủng trong quân đội. (Không súng)</t>
  </si>
  <si>
    <t>HP 1: Bài 1. Đối tượng, phương pháp nghiên cứu môn học GDQPAN.
HP 1: Bài 2. Quan điểm chủ nghĩa Mác Lê-nin về Tư tưởng Hồ Chí Minh về chiến tranh.</t>
  </si>
  <si>
    <t>HP 3: Bài 4. Điều lệnh đội ngũ từng người có súng.</t>
  </si>
  <si>
    <t>HP 1: Bài 3. Xây dựng nền quốc phòng toàn dân, an ninh nhân dân bảo vệ Tổ quốc Việt Nam xã hội chủ nghĩa.</t>
  </si>
  <si>
    <t>HP 1: Bài 4. Chiến tranh nhân dân bảo vệ Tổ quốc.</t>
  </si>
  <si>
    <t xml:space="preserve">HP 1: Bài 5. Xây dựng lực lượng vũ trang nhân dân bảo vệ vững chắc Tổ quốc </t>
  </si>
  <si>
    <t>HP 1: Bài 6. Kết hợp phát triển Kinh tế - Xã hội với tăng cường củng cố QPAN.</t>
  </si>
  <si>
    <t>HP4: Bài 2. Tính năng, cấu tạo và cách sử dụng một số loại lựu đạn thường dùng. Ném lựu đạn loại 1.</t>
  </si>
  <si>
    <t>Online 1</t>
  </si>
  <si>
    <t>Online 2</t>
  </si>
  <si>
    <t>Online 3</t>
  </si>
  <si>
    <t>Online 4</t>
  </si>
  <si>
    <t>Online 5</t>
  </si>
  <si>
    <t>Ngày</t>
  </si>
  <si>
    <t>Thứ</t>
  </si>
  <si>
    <t>CN</t>
  </si>
  <si>
    <t>HP3: Bài 6. Hiểu biết chung về bản đồ, địa hình quân sự. (Không súng)</t>
  </si>
  <si>
    <t>HP1: Bài 7. Vấn đề cơ bản về lịch sử nghệ thuật quân sự Việt Nam.</t>
  </si>
  <si>
    <t>HP1: Bài 8. Xây dựng và bảo vệ chủ quyền biển đảo, biên giới quốc gia trong tình hình mới.</t>
  </si>
  <si>
    <t>HP3: Bài 7. Phòng tránh địch tiến công hỏa lực bằng vũ khí công nghệ cao.(Không súng)</t>
  </si>
  <si>
    <t>THỜI KHÓA BIỂU GDQP</t>
  </si>
  <si>
    <t>Bắt đầu</t>
  </si>
  <si>
    <t>Kết thúc</t>
  </si>
  <si>
    <t>Ngày bắt đầu</t>
  </si>
  <si>
    <t>Ngày kết thúc</t>
  </si>
  <si>
    <t>Đợt</t>
  </si>
  <si>
    <t>1 - 5</t>
  </si>
  <si>
    <t>7 - 11</t>
  </si>
  <si>
    <t>16h15</t>
  </si>
  <si>
    <t>ZOOM</t>
  </si>
  <si>
    <t>13 - 15</t>
  </si>
  <si>
    <t>18h00</t>
  </si>
  <si>
    <t>20h15</t>
  </si>
  <si>
    <t>PHÂN CÔNG GIẢNG VIÊN</t>
  </si>
  <si>
    <t>DANH SÁCH PHÂN CÔNG GV GDQP&amp;AN HK1, 2025 - 2026</t>
  </si>
  <si>
    <t xml:space="preserve">        1. GV Cơ hữu</t>
  </si>
  <si>
    <t>TT</t>
  </si>
  <si>
    <t>Mã nhân sự</t>
  </si>
  <si>
    <t>Họ và tên</t>
  </si>
  <si>
    <t>ĐT</t>
  </si>
  <si>
    <t>Ghi chú</t>
  </si>
  <si>
    <t>01011001</t>
  </si>
  <si>
    <t>Bùi Minh Thuấn</t>
  </si>
  <si>
    <t>01011014</t>
  </si>
  <si>
    <t>Hoàng Văn Luân</t>
  </si>
  <si>
    <t>01011021</t>
  </si>
  <si>
    <t>Nguyễn Văn Hòa</t>
  </si>
  <si>
    <t>0966319295</t>
  </si>
  <si>
    <t>01055005</t>
  </si>
  <si>
    <t>Nguyễn Hoài Nam</t>
  </si>
  <si>
    <t>0989004229</t>
  </si>
  <si>
    <t>01055007</t>
  </si>
  <si>
    <t>Lê Minh Thanh</t>
  </si>
  <si>
    <t>0909287605</t>
  </si>
  <si>
    <t>01055012</t>
  </si>
  <si>
    <t>Đặng Duy Đồng</t>
  </si>
  <si>
    <t>0984272016</t>
  </si>
  <si>
    <t>01055013</t>
  </si>
  <si>
    <t>Chu Hoài Lâm</t>
  </si>
  <si>
    <t>0983502147</t>
  </si>
  <si>
    <t>01055001</t>
  </si>
  <si>
    <t>Hồ Sỹ Năm</t>
  </si>
  <si>
    <t>0989298656</t>
  </si>
  <si>
    <t>01055003</t>
  </si>
  <si>
    <t>Lương Hữu Phước</t>
  </si>
  <si>
    <t>0988964646</t>
  </si>
  <si>
    <t>01055004</t>
  </si>
  <si>
    <t>Trần Doãn Việt</t>
  </si>
  <si>
    <t>0918787286</t>
  </si>
  <si>
    <t>01055011</t>
  </si>
  <si>
    <t>Bùi Văn Tuấn</t>
  </si>
  <si>
    <t>0908222117</t>
  </si>
  <si>
    <t>01055014</t>
  </si>
  <si>
    <t>Nguyễn Văn Phúc</t>
  </si>
  <si>
    <t>0986500267</t>
  </si>
  <si>
    <t>01055009</t>
  </si>
  <si>
    <t>Nguyễn Như Tĩnh</t>
  </si>
  <si>
    <t>0377853800</t>
  </si>
  <si>
    <t>01055010</t>
  </si>
  <si>
    <t>Nguyễn Văn Thắng</t>
  </si>
  <si>
    <t>0973931359</t>
  </si>
  <si>
    <t>01055008</t>
  </si>
  <si>
    <t>Trần Văn Thanh</t>
  </si>
  <si>
    <t>0377407679</t>
  </si>
  <si>
    <t>01011002</t>
  </si>
  <si>
    <t>Hoàng Mạnh Tiến</t>
  </si>
  <si>
    <t>0913144201</t>
  </si>
  <si>
    <t>MÃ NHÂN SỰ</t>
  </si>
  <si>
    <t>ĐIỆN THOẠI</t>
  </si>
  <si>
    <t>Nhóm</t>
  </si>
  <si>
    <t>7 - 13</t>
  </si>
  <si>
    <t>18h45</t>
  </si>
  <si>
    <t>Đại đội 1</t>
  </si>
  <si>
    <t>Đại đội 2</t>
  </si>
  <si>
    <t>Đại đội 3</t>
  </si>
  <si>
    <t>Đại đội 4</t>
  </si>
  <si>
    <t>Trung đội 10</t>
  </si>
  <si>
    <t>Trung đội 11</t>
  </si>
  <si>
    <t>Trung đội 12</t>
  </si>
  <si>
    <t>Trung đội 1</t>
  </si>
  <si>
    <t>Trung đội 2</t>
  </si>
  <si>
    <t>Trung đội 3</t>
  </si>
  <si>
    <t>Trung đội 5</t>
  </si>
  <si>
    <t>Trung đội 6</t>
  </si>
  <si>
    <t>Trung đội 7</t>
  </si>
  <si>
    <t>Trung đội 8</t>
  </si>
  <si>
    <t>Trung đội 9</t>
  </si>
  <si>
    <t>Trung đội 4</t>
  </si>
  <si>
    <t>0909349036</t>
  </si>
  <si>
    <t>0908802538</t>
  </si>
  <si>
    <t>10h45</t>
  </si>
  <si>
    <t>Nguyễn Thị Thanh Thảo</t>
  </si>
  <si>
    <t>01055017</t>
  </si>
  <si>
    <t>Nguyễn Văn Vàng</t>
  </si>
  <si>
    <t>Đỗ Văn Sang</t>
  </si>
  <si>
    <t>Bùi Văn Báu</t>
  </si>
  <si>
    <t>Nguyễn Đình Thủy</t>
  </si>
  <si>
    <t>Nguyễn Trọng Triền</t>
  </si>
  <si>
    <t>Trần Việt Long</t>
  </si>
  <si>
    <t>Phan Văn Thắng</t>
  </si>
  <si>
    <t>Lê Quốc Chinh</t>
  </si>
  <si>
    <t>TG00000693</t>
  </si>
  <si>
    <t>TG00000572</t>
  </si>
  <si>
    <t>TG00000744</t>
  </si>
  <si>
    <t>TG00000872</t>
  </si>
  <si>
    <t>TG00000781</t>
  </si>
  <si>
    <t>TG00000909</t>
  </si>
  <si>
    <t>TG00000372</t>
  </si>
  <si>
    <t>TG00000745</t>
  </si>
  <si>
    <t>0989004472</t>
  </si>
  <si>
    <t>0976347479</t>
  </si>
  <si>
    <t>0327642177</t>
  </si>
  <si>
    <t>0939348979</t>
  </si>
  <si>
    <t>0989004436</t>
  </si>
  <si>
    <t>0989011006</t>
  </si>
  <si>
    <t>0977603678</t>
  </si>
  <si>
    <t>0972817509</t>
  </si>
  <si>
    <t>Huỳnh Minh Hậu</t>
  </si>
  <si>
    <t>Đinh Văn Quyên</t>
  </si>
  <si>
    <t xml:space="preserve">Nguyễn Quốc Trung </t>
  </si>
  <si>
    <t>Nguyễn Bảo Luân</t>
  </si>
  <si>
    <t>Đặng Trường Giang</t>
  </si>
  <si>
    <t>TG00000827</t>
  </si>
  <si>
    <t>TG00000890</t>
  </si>
  <si>
    <t>TG00000891</t>
  </si>
  <si>
    <t>TG00000892</t>
  </si>
  <si>
    <t>0376523161</t>
  </si>
  <si>
    <t>0902743546</t>
  </si>
  <si>
    <t>0918155329</t>
  </si>
  <si>
    <t>0915808825</t>
  </si>
  <si>
    <t>THUYẾT TRÌNH</t>
  </si>
  <si>
    <t>HP 3: Bài 5. Điều lệnh đội ngũ đơn vị. (có súng)</t>
  </si>
  <si>
    <t>HP4: Bài 3. Từng người trong chiến đấu tấn công. (buổi 1)</t>
  </si>
  <si>
    <t>HP4: Bài 3. Từng người trong chiến đấu tấn công. (buổi 2)</t>
  </si>
  <si>
    <t>HP4: Bài 3. Từng người trong chiến đấu tấn công. (buổi 3)</t>
  </si>
  <si>
    <t>HP4: Bài 4. Từng người trong chiến đấu phòng ngự. (buổi 1)</t>
  </si>
  <si>
    <t>HP4: Bài 4. Từng người trong chiến đấu phòng ngự. (buổi 2)</t>
  </si>
  <si>
    <t>HỌC ONLINE: Bài 1. Phòng, chống chiến lược "diễn biến hòa bình", bạo loạn lật đổ của các thế lực thù địch đối với cách mạng Việt Nam.</t>
  </si>
  <si>
    <t>HỌC ONLINE: Bài 2. Một số nội dung cơ bản về dân tộc, tôn giáo, đấu tranh phòng chống các thế lực thù địch lợi dung vấn đề dân tộc, tôn giáo chống phá cách mạng Việt Nam</t>
  </si>
  <si>
    <t>HỌC ONLINE: Bài 3. Phòng, chống vi phạm pháp luật về bảo vệ môi trường</t>
  </si>
  <si>
    <t>HỌC ONLINE: Bài 4. Phòng, chống vi phạm pháp luật về đảm bảo trật tự an toàn giao thông</t>
  </si>
  <si>
    <t>HỌC ONLINE: Bài 5. Phòng, chống một số loại tội phạm xâm hại danh dự, nhân phẩm của người khác</t>
  </si>
  <si>
    <t>HỌC ONLINE: Bài 6. An toàn thông tin và phòng chống vi phạm pháp luật trên không gian mạng</t>
  </si>
  <si>
    <t>HỌC ONLINE: Bài 7. An ninh phi truyền thống và các mối đe dọa an ninh phi truyền thống ở Việt Nam</t>
  </si>
  <si>
    <t>HỌC ONLINE: Thuyết trình</t>
  </si>
  <si>
    <t>Nguyễn Anh Hùng</t>
  </si>
  <si>
    <t>TG00000052</t>
  </si>
  <si>
    <t>0916412007</t>
  </si>
  <si>
    <t>0386152525</t>
  </si>
  <si>
    <t>010155018</t>
  </si>
  <si>
    <t>HP3: Bài 8. Ba môn quân sự phối hợp.
HP4: Bài 5. Từng người làm nhiệm vụ cảnh giác (cảnh giới).</t>
  </si>
  <si>
    <t>HP 4: Bài 1. Kỹ thuật bắn súng tiểu liên AK (buổi 1)</t>
  </si>
  <si>
    <t>HP4: Bài 1. Kỹ thuật bắn súng tiểu liên AK (buổi 2)</t>
  </si>
  <si>
    <t>HP4: Bài 1. Kỹ thuật bắn súng tiểu liên AK (buổi 3)</t>
  </si>
  <si>
    <t>HP4: Bài 1. Kỹ thuật bắn súng tiểu liên AK (buổi 4)</t>
  </si>
  <si>
    <t>HP4: Bài 1. Kỹ thuật bắn súng tiểu liên AK (buổi 5)</t>
  </si>
  <si>
    <t>7 - 14</t>
  </si>
  <si>
    <t>19h30</t>
  </si>
  <si>
    <t>DANH SÁCH SINH VIÊN LỚP HỌC PHẦN</t>
  </si>
  <si>
    <t>Lớp học: 010100166949 - giaoducquocphong5-1</t>
  </si>
  <si>
    <t>Đợt: HK1 (2025 - 2026)</t>
  </si>
  <si>
    <t>Môn học phần: 0101001669 - Giáo dục quốc phòng - an ninh 3</t>
  </si>
  <si>
    <t>Năm học: 2025-2026</t>
  </si>
  <si>
    <t>Ngành: Công nghệ kỹ thuật điện, điện tử</t>
  </si>
  <si>
    <t>Bậc đào tạo: Đại học</t>
  </si>
  <si>
    <t>Chuyên ngành: Công nghệ kỹ thuật điện tử</t>
  </si>
  <si>
    <t>Loại đào tạo: Chính quy</t>
  </si>
  <si>
    <t>Mã SV</t>
  </si>
  <si>
    <t>Họ đệm</t>
  </si>
  <si>
    <t>Tên</t>
  </si>
  <si>
    <t>Giới tính</t>
  </si>
  <si>
    <t>Ngày sinh</t>
  </si>
  <si>
    <t>Số điện thoại</t>
  </si>
  <si>
    <t>2026250001</t>
  </si>
  <si>
    <t>Đào Duy</t>
  </si>
  <si>
    <t>An</t>
  </si>
  <si>
    <t>Nam</t>
  </si>
  <si>
    <t>24/04/2007</t>
  </si>
  <si>
    <t>0776605078</t>
  </si>
  <si>
    <t>2026250002</t>
  </si>
  <si>
    <t>Lê Vĩ</t>
  </si>
  <si>
    <t>19/03/2007</t>
  </si>
  <si>
    <t>0902833530</t>
  </si>
  <si>
    <t>2004250001</t>
  </si>
  <si>
    <t>Nguyễn Hữu Bình</t>
  </si>
  <si>
    <t>13/10/2007</t>
  </si>
  <si>
    <t>0335833191</t>
  </si>
  <si>
    <t>2033250001</t>
  </si>
  <si>
    <t>Trần Hồ Minh</t>
  </si>
  <si>
    <t>13/06/2007</t>
  </si>
  <si>
    <t>0886018642</t>
  </si>
  <si>
    <t>2026250088</t>
  </si>
  <si>
    <t>Đỗ Hồng</t>
  </si>
  <si>
    <t>Ân</t>
  </si>
  <si>
    <t>04/11/2007</t>
  </si>
  <si>
    <t>0564735342</t>
  </si>
  <si>
    <t>2045250006</t>
  </si>
  <si>
    <t>Đỗ Thiên</t>
  </si>
  <si>
    <t>24/06/2007</t>
  </si>
  <si>
    <t>0823900462</t>
  </si>
  <si>
    <t>2033250002</t>
  </si>
  <si>
    <t>Huỳnh Công</t>
  </si>
  <si>
    <t>05/02/2007</t>
  </si>
  <si>
    <t>0344869577</t>
  </si>
  <si>
    <t>2004250013</t>
  </si>
  <si>
    <t>Phan Võ Thiên</t>
  </si>
  <si>
    <t>23/11/2007</t>
  </si>
  <si>
    <t>0931020777</t>
  </si>
  <si>
    <t>2026250186</t>
  </si>
  <si>
    <t>Phùng Thiên</t>
  </si>
  <si>
    <t>10/03/2007</t>
  </si>
  <si>
    <t>0869916944</t>
  </si>
  <si>
    <t>2026250134</t>
  </si>
  <si>
    <t>Lê Đức</t>
  </si>
  <si>
    <t>Anh</t>
  </si>
  <si>
    <t>29/01/2007</t>
  </si>
  <si>
    <t>0333654504</t>
  </si>
  <si>
    <t>2009250007</t>
  </si>
  <si>
    <t>Nguyễn Hoàng Kỳ</t>
  </si>
  <si>
    <t>13/11/2007</t>
  </si>
  <si>
    <t>0838651113</t>
  </si>
  <si>
    <t>2009250008</t>
  </si>
  <si>
    <t>Nguyễn Minh</t>
  </si>
  <si>
    <t>19/08/2007</t>
  </si>
  <si>
    <t>0977620208</t>
  </si>
  <si>
    <t>2026250100</t>
  </si>
  <si>
    <t>Nguyễn Quốc</t>
  </si>
  <si>
    <t>20/11/2007</t>
  </si>
  <si>
    <t>0348265884</t>
  </si>
  <si>
    <t>2009250005</t>
  </si>
  <si>
    <t>Nguyễn Tô Phúc Hoàng</t>
  </si>
  <si>
    <t>03/08/2007</t>
  </si>
  <si>
    <t>0964047854</t>
  </si>
  <si>
    <t>2033250007</t>
  </si>
  <si>
    <t>Nguyễn Tuấn</t>
  </si>
  <si>
    <t>18/02/2007</t>
  </si>
  <si>
    <t>0907091801</t>
  </si>
  <si>
    <t>2026250118</t>
  </si>
  <si>
    <t>Trần Lý Hùng</t>
  </si>
  <si>
    <t>04/02/2007</t>
  </si>
  <si>
    <t>0931758036</t>
  </si>
  <si>
    <t>2009250003</t>
  </si>
  <si>
    <t>Trần Quang Tuấn</t>
  </si>
  <si>
    <t>12/08/2007</t>
  </si>
  <si>
    <t>0983344146</t>
  </si>
  <si>
    <t>2045250016</t>
  </si>
  <si>
    <t>Nguyễn Ngọc</t>
  </si>
  <si>
    <t>Bắc</t>
  </si>
  <si>
    <t>02/02/2007</t>
  </si>
  <si>
    <t>0364303853</t>
  </si>
  <si>
    <t>2045250017</t>
  </si>
  <si>
    <t>Trần Xuân</t>
  </si>
  <si>
    <t>Bách</t>
  </si>
  <si>
    <t>04/01/2007</t>
  </si>
  <si>
    <t>0843689590</t>
  </si>
  <si>
    <t>2026250092</t>
  </si>
  <si>
    <t>Bùi Gia</t>
  </si>
  <si>
    <t>Bảo</t>
  </si>
  <si>
    <t>02/10/2007</t>
  </si>
  <si>
    <t>0345407394</t>
  </si>
  <si>
    <t>2026250117</t>
  </si>
  <si>
    <t>Bùi Thiên</t>
  </si>
  <si>
    <t>20/08/2007</t>
  </si>
  <si>
    <t>0933450744</t>
  </si>
  <si>
    <t>2045250019</t>
  </si>
  <si>
    <t>Đỗ Phước</t>
  </si>
  <si>
    <t>05/07/2007</t>
  </si>
  <si>
    <t>0961307418</t>
  </si>
  <si>
    <t>2009250011</t>
  </si>
  <si>
    <t>Đoàn Lâm Thiện</t>
  </si>
  <si>
    <t>28/11/2007</t>
  </si>
  <si>
    <t>0396825466</t>
  </si>
  <si>
    <t>2026250005</t>
  </si>
  <si>
    <t>Hồ Thiên</t>
  </si>
  <si>
    <t>19/06/2007</t>
  </si>
  <si>
    <t>0838604350</t>
  </si>
  <si>
    <t>2006250001</t>
  </si>
  <si>
    <t>Hoàng Gia</t>
  </si>
  <si>
    <t>25/02/2007</t>
  </si>
  <si>
    <t>0906918660</t>
  </si>
  <si>
    <t>2033250023</t>
  </si>
  <si>
    <t>Huỳnh Gia</t>
  </si>
  <si>
    <t>26/01/2007</t>
  </si>
  <si>
    <t>0398207019</t>
  </si>
  <si>
    <t>2009250010</t>
  </si>
  <si>
    <t>Lâm Thanh</t>
  </si>
  <si>
    <t>16/04/2007</t>
  </si>
  <si>
    <t>0906734724</t>
  </si>
  <si>
    <t>2009250009</t>
  </si>
  <si>
    <t>Nguyễn Minh Gia</t>
  </si>
  <si>
    <t>20/07/2007</t>
  </si>
  <si>
    <t>0364684007</t>
  </si>
  <si>
    <t>2004250055</t>
  </si>
  <si>
    <t>Nguyễn Nhật</t>
  </si>
  <si>
    <t>06/01/2007</t>
  </si>
  <si>
    <t>0938199663</t>
  </si>
  <si>
    <t>2026250130</t>
  </si>
  <si>
    <t>01/08/2007</t>
  </si>
  <si>
    <t>0336458652</t>
  </si>
  <si>
    <t>2004250047</t>
  </si>
  <si>
    <t>Phạm Thiên</t>
  </si>
  <si>
    <t>27/02/2007</t>
  </si>
  <si>
    <t>0902840095</t>
  </si>
  <si>
    <t>2026250136</t>
  </si>
  <si>
    <t>Tăng Lê Gia</t>
  </si>
  <si>
    <t>06/10/2007</t>
  </si>
  <si>
    <t>0862504159</t>
  </si>
  <si>
    <t>2009250012</t>
  </si>
  <si>
    <t>Thái</t>
  </si>
  <si>
    <t>31/03/2007</t>
  </si>
  <si>
    <t>0384598377</t>
  </si>
  <si>
    <t>2045250021</t>
  </si>
  <si>
    <t>Nguyễn Thanh</t>
  </si>
  <si>
    <t>Bình</t>
  </si>
  <si>
    <t>09/02/2007</t>
  </si>
  <si>
    <t>0375111961</t>
  </si>
  <si>
    <t>2033250027</t>
  </si>
  <si>
    <t>Trần Thanh</t>
  </si>
  <si>
    <t>08/10/2007</t>
  </si>
  <si>
    <t>0818919416</t>
  </si>
  <si>
    <t>2009250013</t>
  </si>
  <si>
    <t>Tô Đăng Minh</t>
  </si>
  <si>
    <t>Cảnh</t>
  </si>
  <si>
    <t>04/12/2007</t>
  </si>
  <si>
    <t>0939869904</t>
  </si>
  <si>
    <t>2006250003</t>
  </si>
  <si>
    <t>Phan Văn</t>
  </si>
  <si>
    <t>Chiến</t>
  </si>
  <si>
    <t>10/12/2007</t>
  </si>
  <si>
    <t>0353795294</t>
  </si>
  <si>
    <t>2009250015</t>
  </si>
  <si>
    <t>Nguyễn Văn</t>
  </si>
  <si>
    <t>Công</t>
  </si>
  <si>
    <t>22/10/2007</t>
  </si>
  <si>
    <t>0968673172</t>
  </si>
  <si>
    <t>2026250147</t>
  </si>
  <si>
    <t>Võ Thành</t>
  </si>
  <si>
    <t>11/11/2007</t>
  </si>
  <si>
    <t>0373138201</t>
  </si>
  <si>
    <t>2009250016</t>
  </si>
  <si>
    <t>Hồ Phi Trọng</t>
  </si>
  <si>
    <t>Đại</t>
  </si>
  <si>
    <t>15/11/2007</t>
  </si>
  <si>
    <t>0366040727</t>
  </si>
  <si>
    <t>2045250027</t>
  </si>
  <si>
    <t>Vũ Ngọc</t>
  </si>
  <si>
    <t>19/09/2007</t>
  </si>
  <si>
    <t>0399961809</t>
  </si>
  <si>
    <t>2009250083</t>
  </si>
  <si>
    <t>Võ Minh</t>
  </si>
  <si>
    <t>Đăng</t>
  </si>
  <si>
    <t>28/08/2004</t>
  </si>
  <si>
    <t>0918216862</t>
  </si>
  <si>
    <t>2026250077</t>
  </si>
  <si>
    <t>18/09/2007</t>
  </si>
  <si>
    <t>0824687615</t>
  </si>
  <si>
    <t>2006250004</t>
  </si>
  <si>
    <t>Võ Công</t>
  </si>
  <si>
    <t>Danh</t>
  </si>
  <si>
    <t>0397044741</t>
  </si>
  <si>
    <t>2026250006</t>
  </si>
  <si>
    <t>Võ Lê Thành</t>
  </si>
  <si>
    <t>02/04/2007</t>
  </si>
  <si>
    <t>0325544305</t>
  </si>
  <si>
    <t>2009250085</t>
  </si>
  <si>
    <t>Cù Minh</t>
  </si>
  <si>
    <t>Đạt</t>
  </si>
  <si>
    <t>19/12/2007</t>
  </si>
  <si>
    <t>0944265229</t>
  </si>
  <si>
    <t>2006250006</t>
  </si>
  <si>
    <t>Huỳnh Tấn</t>
  </si>
  <si>
    <t>02/11/2007</t>
  </si>
  <si>
    <t>0937598107</t>
  </si>
  <si>
    <t>2009250017</t>
  </si>
  <si>
    <t>Mạc Duy</t>
  </si>
  <si>
    <t>18/11/2007</t>
  </si>
  <si>
    <t>0387534494</t>
  </si>
  <si>
    <t>2009250018</t>
  </si>
  <si>
    <t>Nghiêm Tấn</t>
  </si>
  <si>
    <t>20/12/2007</t>
  </si>
  <si>
    <t>0967511576</t>
  </si>
  <si>
    <t>2045250034</t>
  </si>
  <si>
    <t>Nguyễn Hoàng</t>
  </si>
  <si>
    <t>27/04/2007</t>
  </si>
  <si>
    <t>0964508957</t>
  </si>
  <si>
    <t>2026250075</t>
  </si>
  <si>
    <t>Nguyễn Lê Thành</t>
  </si>
  <si>
    <t>07/08/2007</t>
  </si>
  <si>
    <t>0342146295</t>
  </si>
  <si>
    <t>2045250030</t>
  </si>
  <si>
    <t>12/09/2007</t>
  </si>
  <si>
    <t>0898528914</t>
  </si>
  <si>
    <t>2004250094</t>
  </si>
  <si>
    <t>Nguyễn Tiến</t>
  </si>
  <si>
    <t>30/10/2007</t>
  </si>
  <si>
    <t>0918247648</t>
  </si>
  <si>
    <t>2006250005</t>
  </si>
  <si>
    <t>17/04/2007</t>
  </si>
  <si>
    <t>0902775745</t>
  </si>
  <si>
    <t>2026250146</t>
  </si>
  <si>
    <t>Phan Ngọc Quan</t>
  </si>
  <si>
    <t>17/05/2007</t>
  </si>
  <si>
    <t>0862862579</t>
  </si>
  <si>
    <t>2006250108</t>
  </si>
  <si>
    <t>Phan Thành</t>
  </si>
  <si>
    <t>0834102518</t>
  </si>
  <si>
    <t>2033250040</t>
  </si>
  <si>
    <t>Thái Hồ Tấn</t>
  </si>
  <si>
    <t>26/05/2007</t>
  </si>
  <si>
    <t>0779728243</t>
  </si>
  <si>
    <t>2009250019</t>
  </si>
  <si>
    <t>Ung Tấn</t>
  </si>
  <si>
    <t>0702740946</t>
  </si>
  <si>
    <t>2045250031</t>
  </si>
  <si>
    <t>Võ Châu</t>
  </si>
  <si>
    <t>15/03/2007</t>
  </si>
  <si>
    <t>0934952716</t>
  </si>
  <si>
    <t>2004250103</t>
  </si>
  <si>
    <t>Phạm Tiến</t>
  </si>
  <si>
    <t>Duật</t>
  </si>
  <si>
    <t>21/08/2007</t>
  </si>
  <si>
    <t>0919746619</t>
  </si>
  <si>
    <t>2045250040</t>
  </si>
  <si>
    <t>Nguyễn Ngọc Trung</t>
  </si>
  <si>
    <t>Đức</t>
  </si>
  <si>
    <t>0773783680</t>
  </si>
  <si>
    <t>2026250066</t>
  </si>
  <si>
    <t>Phạm Công</t>
  </si>
  <si>
    <t>17/06/2007</t>
  </si>
  <si>
    <t>0989528547</t>
  </si>
  <si>
    <t>2045250041</t>
  </si>
  <si>
    <t>Trần Hữu</t>
  </si>
  <si>
    <t>14/06/2007</t>
  </si>
  <si>
    <t>0704629207</t>
  </si>
  <si>
    <t>2009250021</t>
  </si>
  <si>
    <t>Dũng</t>
  </si>
  <si>
    <t>25/11/2007</t>
  </si>
  <si>
    <t>0349117607</t>
  </si>
  <si>
    <t>2045250042</t>
  </si>
  <si>
    <t>Nguyễn Lê</t>
  </si>
  <si>
    <t>08/08/2007</t>
  </si>
  <si>
    <t>0849578488</t>
  </si>
  <si>
    <t>2045250047</t>
  </si>
  <si>
    <t>Nguyễn An</t>
  </si>
  <si>
    <t>Dương</t>
  </si>
  <si>
    <t>13/10/2006</t>
  </si>
  <si>
    <t>0325025040</t>
  </si>
  <si>
    <t>2009250022</t>
  </si>
  <si>
    <t>Nguyễn Hồng Minh</t>
  </si>
  <si>
    <t>Duy</t>
  </si>
  <si>
    <t>11/10/2007</t>
  </si>
  <si>
    <t>0859610400</t>
  </si>
  <si>
    <t>2004250123</t>
  </si>
  <si>
    <t>Nguyễn Lê Phước</t>
  </si>
  <si>
    <t>0799894597</t>
  </si>
  <si>
    <t>2045250050</t>
  </si>
  <si>
    <t>Phan Công</t>
  </si>
  <si>
    <t>0985975771</t>
  </si>
  <si>
    <t>2006250008</t>
  </si>
  <si>
    <t>Lê Văn Tập</t>
  </si>
  <si>
    <t>Em</t>
  </si>
  <si>
    <t>27/10/2007</t>
  </si>
  <si>
    <t>0334983700</t>
  </si>
  <si>
    <t>2033250054</t>
  </si>
  <si>
    <t>Đặng Trường</t>
  </si>
  <si>
    <t>Giang</t>
  </si>
  <si>
    <t>13/05/2007</t>
  </si>
  <si>
    <t>0945202982</t>
  </si>
  <si>
    <t>2045250053</t>
  </si>
  <si>
    <t>Trần Hoàng</t>
  </si>
  <si>
    <t>0367631740</t>
  </si>
  <si>
    <t>2033250059</t>
  </si>
  <si>
    <t>Đoàn Thân Duy</t>
  </si>
  <si>
    <t>Hải</t>
  </si>
  <si>
    <t>0815543597</t>
  </si>
  <si>
    <t>2033250058</t>
  </si>
  <si>
    <t>Nguyễn Thế</t>
  </si>
  <si>
    <t>21/10/2007</t>
  </si>
  <si>
    <t>0352217888</t>
  </si>
  <si>
    <t>2026250185</t>
  </si>
  <si>
    <t>Lâm Kiến</t>
  </si>
  <si>
    <t>Hào</t>
  </si>
  <si>
    <t>0899517776</t>
  </si>
  <si>
    <t>2045250063</t>
  </si>
  <si>
    <t>Nguyễn Đông</t>
  </si>
  <si>
    <t>28/06/2007</t>
  </si>
  <si>
    <t>0344945344</t>
  </si>
  <si>
    <t>2033250061</t>
  </si>
  <si>
    <t>La Văn</t>
  </si>
  <si>
    <t>Hạo</t>
  </si>
  <si>
    <t>28/07/2007</t>
  </si>
  <si>
    <t>0385489775</t>
  </si>
  <si>
    <t>2045250065</t>
  </si>
  <si>
    <t>Đặng Phúc</t>
  </si>
  <si>
    <t>Hậu</t>
  </si>
  <si>
    <t>09/01/2007</t>
  </si>
  <si>
    <t>0559895371</t>
  </si>
  <si>
    <t>2006250061</t>
  </si>
  <si>
    <t>Nguyễn Trung</t>
  </si>
  <si>
    <t>0702998157</t>
  </si>
  <si>
    <t>2033250066</t>
  </si>
  <si>
    <t>Đồng Thanh</t>
  </si>
  <si>
    <t>Hiền</t>
  </si>
  <si>
    <t>24/12/2006</t>
  </si>
  <si>
    <t>0858157525</t>
  </si>
  <si>
    <t>2009250025</t>
  </si>
  <si>
    <t>Huỳnh Quốc</t>
  </si>
  <si>
    <t>25/01/2007</t>
  </si>
  <si>
    <t>0372471609</t>
  </si>
  <si>
    <t>2045250066</t>
  </si>
  <si>
    <t>0974448455</t>
  </si>
  <si>
    <t>2009250026</t>
  </si>
  <si>
    <t>24/01/2007</t>
  </si>
  <si>
    <t>0334816933</t>
  </si>
  <si>
    <t>2026250116</t>
  </si>
  <si>
    <t>Phạm Thế</t>
  </si>
  <si>
    <t>Hiển</t>
  </si>
  <si>
    <t>04/10/2007</t>
  </si>
  <si>
    <t>0377475757</t>
  </si>
  <si>
    <t>2045250067</t>
  </si>
  <si>
    <t>Phạm Quốc</t>
  </si>
  <si>
    <t>Hiệp</t>
  </si>
  <si>
    <t>12/04/2007</t>
  </si>
  <si>
    <t>0389969701</t>
  </si>
  <si>
    <t>2026250079</t>
  </si>
  <si>
    <t>Đặng Xuân</t>
  </si>
  <si>
    <t>Hiếu</t>
  </si>
  <si>
    <t>13/03/2007</t>
  </si>
  <si>
    <t>0797992315</t>
  </si>
  <si>
    <t>2026250086</t>
  </si>
  <si>
    <t>Hà Trọng</t>
  </si>
  <si>
    <t>19/02/2007</t>
  </si>
  <si>
    <t>0345436560</t>
  </si>
  <si>
    <t>2045250069</t>
  </si>
  <si>
    <t>Nguyễn Trương Trung</t>
  </si>
  <si>
    <t>11/06/2007</t>
  </si>
  <si>
    <t>0792303265</t>
  </si>
  <si>
    <t>2045250068</t>
  </si>
  <si>
    <t>0374377291</t>
  </si>
  <si>
    <t>2033250067</t>
  </si>
  <si>
    <t>Vũ Trung</t>
  </si>
  <si>
    <t>16/10/2007</t>
  </si>
  <si>
    <t>0949345461</t>
  </si>
  <si>
    <t>2026250171</t>
  </si>
  <si>
    <t>Phan Xu</t>
  </si>
  <si>
    <t>Him</t>
  </si>
  <si>
    <t>0776400104</t>
  </si>
  <si>
    <t>2009250027</t>
  </si>
  <si>
    <t>Ngô Thanh</t>
  </si>
  <si>
    <t>Hòa</t>
  </si>
  <si>
    <t>25/09/2007</t>
  </si>
  <si>
    <t>0899664881</t>
  </si>
  <si>
    <t>2006250157</t>
  </si>
  <si>
    <t>01/12/2007</t>
  </si>
  <si>
    <t>0386722373</t>
  </si>
  <si>
    <t>2009250084</t>
  </si>
  <si>
    <t>Đỗ Việt</t>
  </si>
  <si>
    <t>Hoàng</t>
  </si>
  <si>
    <t>06/09/2006</t>
  </si>
  <si>
    <t>0867060906</t>
  </si>
  <si>
    <t>2006250010</t>
  </si>
  <si>
    <t>Lê Hữu</t>
  </si>
  <si>
    <t>0963116365</t>
  </si>
  <si>
    <t>2033250076</t>
  </si>
  <si>
    <t>12/03/2007</t>
  </si>
  <si>
    <t>0902341373</t>
  </si>
  <si>
    <t>2006250121</t>
  </si>
  <si>
    <t>Trần Huy</t>
  </si>
  <si>
    <t>11/01/2007</t>
  </si>
  <si>
    <t>0899889167</t>
  </si>
  <si>
    <t>2045250072</t>
  </si>
  <si>
    <t>Trần Minh</t>
  </si>
  <si>
    <t>15/01/2007</t>
  </si>
  <si>
    <t>0339083494</t>
  </si>
  <si>
    <t>2033250072</t>
  </si>
  <si>
    <t>Trần Thiên</t>
  </si>
  <si>
    <t>01/01/2007</t>
  </si>
  <si>
    <t>0862703018</t>
  </si>
  <si>
    <t>2045250075</t>
  </si>
  <si>
    <t>Vũ Lê Nhật</t>
  </si>
  <si>
    <t>16/05/2007</t>
  </si>
  <si>
    <t>0398110322</t>
  </si>
  <si>
    <t>2026250181</t>
  </si>
  <si>
    <t>Lê Quốc</t>
  </si>
  <si>
    <t>Hưng</t>
  </si>
  <si>
    <t>0357944651</t>
  </si>
  <si>
    <t>2006250074</t>
  </si>
  <si>
    <t>01/04/2007</t>
  </si>
  <si>
    <t>0378848336</t>
  </si>
  <si>
    <t>2004250192</t>
  </si>
  <si>
    <t>21/06/2007</t>
  </si>
  <si>
    <t>0702767659</t>
  </si>
  <si>
    <t>2026250296</t>
  </si>
  <si>
    <t>Phan Quốc</t>
  </si>
  <si>
    <t>08/09/2007</t>
  </si>
  <si>
    <t>0865990012</t>
  </si>
  <si>
    <t>2026250141</t>
  </si>
  <si>
    <t>0343998400</t>
  </si>
  <si>
    <t>2026250273</t>
  </si>
  <si>
    <t>Trần Gia</t>
  </si>
  <si>
    <t>13/08/2007</t>
  </si>
  <si>
    <t>0896437003</t>
  </si>
  <si>
    <t>2026250187</t>
  </si>
  <si>
    <t>Đỗ Xuân</t>
  </si>
  <si>
    <t>Huy</t>
  </si>
  <si>
    <t>0906414793</t>
  </si>
  <si>
    <t>2026250014</t>
  </si>
  <si>
    <t>Lưu Quốc</t>
  </si>
  <si>
    <t>22/03/2007</t>
  </si>
  <si>
    <t>0345460527</t>
  </si>
  <si>
    <t>2026250013</t>
  </si>
  <si>
    <t>Ngô Quang</t>
  </si>
  <si>
    <t>29/08/2007</t>
  </si>
  <si>
    <t>0973613136</t>
  </si>
  <si>
    <t>2006250152</t>
  </si>
  <si>
    <t>Nguyễn Đức</t>
  </si>
  <si>
    <t>0876309507</t>
  </si>
  <si>
    <t>2009250029</t>
  </si>
  <si>
    <t>10/11/2007</t>
  </si>
  <si>
    <t>0704737147</t>
  </si>
  <si>
    <t>2009250030</t>
  </si>
  <si>
    <t>Nguyễn Gia</t>
  </si>
  <si>
    <t>11/11/2006</t>
  </si>
  <si>
    <t>0393108195</t>
  </si>
  <si>
    <t>2033250083</t>
  </si>
  <si>
    <t>16/12/2007</t>
  </si>
  <si>
    <t>0346190820</t>
  </si>
  <si>
    <t>2026250250</t>
  </si>
  <si>
    <t>07/10/2007</t>
  </si>
  <si>
    <t>0396552171</t>
  </si>
  <si>
    <t>2033250090</t>
  </si>
  <si>
    <t>Trần Quang</t>
  </si>
  <si>
    <t>27/09/2007</t>
  </si>
  <si>
    <t>0768673416</t>
  </si>
  <si>
    <t>2045250081</t>
  </si>
  <si>
    <t>Trần Vũ Minh</t>
  </si>
  <si>
    <t>23/04/2006</t>
  </si>
  <si>
    <t>0966460750</t>
  </si>
  <si>
    <t>2033250085</t>
  </si>
  <si>
    <t>Trương Khánh</t>
  </si>
  <si>
    <t>0394802394</t>
  </si>
  <si>
    <t>2045250083</t>
  </si>
  <si>
    <t>Võ Quốc</t>
  </si>
  <si>
    <t>09/05/2007</t>
  </si>
  <si>
    <t>0786384945</t>
  </si>
  <si>
    <t>2045250078</t>
  </si>
  <si>
    <t>Vũ Gia</t>
  </si>
  <si>
    <t>17/01/2007</t>
  </si>
  <si>
    <t>0901482023</t>
  </si>
  <si>
    <t>2006250068</t>
  </si>
  <si>
    <t>Hồ Lý</t>
  </si>
  <si>
    <t>Huỳnh</t>
  </si>
  <si>
    <t>0378317422</t>
  </si>
  <si>
    <t>2045250087</t>
  </si>
  <si>
    <t>Trần</t>
  </si>
  <si>
    <t>12/10/2007</t>
  </si>
  <si>
    <t>0876115608</t>
  </si>
  <si>
    <t>2045250089</t>
  </si>
  <si>
    <t>Phan Nguyễn Anh</t>
  </si>
  <si>
    <t>Khải</t>
  </si>
  <si>
    <t>28/08/2007</t>
  </si>
  <si>
    <t>0706500886</t>
  </si>
  <si>
    <t>2006250127</t>
  </si>
  <si>
    <t>Bùi Thái</t>
  </si>
  <si>
    <t>Khang</t>
  </si>
  <si>
    <t>29/10/2007</t>
  </si>
  <si>
    <t>0908358517</t>
  </si>
  <si>
    <t>2045250094</t>
  </si>
  <si>
    <t>Cao Thúc Vinh</t>
  </si>
  <si>
    <t>08/06/2007</t>
  </si>
  <si>
    <t>0933875939</t>
  </si>
  <si>
    <t>2009250032</t>
  </si>
  <si>
    <t>Danh Minh</t>
  </si>
  <si>
    <t>19/04/2007</t>
  </si>
  <si>
    <t>0855433677</t>
  </si>
  <si>
    <t>2045250095</t>
  </si>
  <si>
    <t>Huỳnh Võ Anh</t>
  </si>
  <si>
    <t>03/05/2007</t>
  </si>
  <si>
    <t>0908732246</t>
  </si>
  <si>
    <t>2026250015</t>
  </si>
  <si>
    <t>Lâm Duy</t>
  </si>
  <si>
    <t>22/08/2007</t>
  </si>
  <si>
    <t>0819768229</t>
  </si>
  <si>
    <t>2006250129</t>
  </si>
  <si>
    <t>Nguyễn Dương</t>
  </si>
  <si>
    <t>29/11/2007</t>
  </si>
  <si>
    <t>0981310141</t>
  </si>
  <si>
    <t>2045250092</t>
  </si>
  <si>
    <t>16/11/2007</t>
  </si>
  <si>
    <t>0378745278</t>
  </si>
  <si>
    <t>2045250091</t>
  </si>
  <si>
    <t>Nguyễn Lâm Bá</t>
  </si>
  <si>
    <t>22/12/2007</t>
  </si>
  <si>
    <t>0898509420</t>
  </si>
  <si>
    <t>2045250093</t>
  </si>
  <si>
    <t>18/06/2007</t>
  </si>
  <si>
    <t>0707279768</t>
  </si>
  <si>
    <t>2006250012</t>
  </si>
  <si>
    <t>Nguyễn Phúc</t>
  </si>
  <si>
    <t>09/06/2007</t>
  </si>
  <si>
    <t>0902800529</t>
  </si>
  <si>
    <t>2004250233</t>
  </si>
  <si>
    <t>Phan Tấn</t>
  </si>
  <si>
    <t>05/12/2007</t>
  </si>
  <si>
    <t>0971924947</t>
  </si>
  <si>
    <t>2009250035</t>
  </si>
  <si>
    <t>Đinh Công Tuấn</t>
  </si>
  <si>
    <t>Khanh</t>
  </si>
  <si>
    <t>31/01/2007</t>
  </si>
  <si>
    <t>0942344836</t>
  </si>
  <si>
    <t>2045250097</t>
  </si>
  <si>
    <t>Huỳnh Tuấn</t>
  </si>
  <si>
    <t>07/03/2007</t>
  </si>
  <si>
    <t>0869470307</t>
  </si>
  <si>
    <t>2009250034</t>
  </si>
  <si>
    <t>Vương Nguyễn Tuấn</t>
  </si>
  <si>
    <t>0964317724</t>
  </si>
  <si>
    <t>2009250036</t>
  </si>
  <si>
    <t>Lương Hoàng Nguyên</t>
  </si>
  <si>
    <t>Khánh</t>
  </si>
  <si>
    <t>0789036202</t>
  </si>
  <si>
    <t>2026250016</t>
  </si>
  <si>
    <t>Nguyễn Đăng</t>
  </si>
  <si>
    <t>30/03/2007</t>
  </si>
  <si>
    <t>0384925051</t>
  </si>
  <si>
    <t>2006250013</t>
  </si>
  <si>
    <t>Nguyễn Nguyễn Quốc</t>
  </si>
  <si>
    <t>02/09/2007</t>
  </si>
  <si>
    <t>0388721381</t>
  </si>
  <si>
    <t>2006250106</t>
  </si>
  <si>
    <t>Khiêm</t>
  </si>
  <si>
    <t>26/03/2007</t>
  </si>
  <si>
    <t>0799599493</t>
  </si>
  <si>
    <t>2009250038</t>
  </si>
  <si>
    <t>Bùi Đăng</t>
  </si>
  <si>
    <t>Khoa</t>
  </si>
  <si>
    <t>03/04/2007</t>
  </si>
  <si>
    <t>0938730376</t>
  </si>
  <si>
    <t>2009250037</t>
  </si>
  <si>
    <t>Huỳnh Anh</t>
  </si>
  <si>
    <t>05/10/2007</t>
  </si>
  <si>
    <t>0338507499</t>
  </si>
  <si>
    <t>2026250243</t>
  </si>
  <si>
    <t>Lê Nguyễn Anh</t>
  </si>
  <si>
    <t>18/05/2007</t>
  </si>
  <si>
    <t>0902574894</t>
  </si>
  <si>
    <t>2006250070</t>
  </si>
  <si>
    <t>Ngô Minh</t>
  </si>
  <si>
    <t>14/03/2007</t>
  </si>
  <si>
    <t>0945318892</t>
  </si>
  <si>
    <t>2033250106</t>
  </si>
  <si>
    <t>Nguyễn Cao Đăng</t>
  </si>
  <si>
    <t>0942011026</t>
  </si>
  <si>
    <t>2026250017</t>
  </si>
  <si>
    <t>20/10/2005</t>
  </si>
  <si>
    <t>0336796284</t>
  </si>
  <si>
    <t>2026250018</t>
  </si>
  <si>
    <t>0938694207</t>
  </si>
  <si>
    <t>2004250248</t>
  </si>
  <si>
    <t>Nguyễn Ngọc Đăng</t>
  </si>
  <si>
    <t>0842222942</t>
  </si>
  <si>
    <t>2026250109</t>
  </si>
  <si>
    <t>Đinh Cao Đăng</t>
  </si>
  <si>
    <t>Khôi</t>
  </si>
  <si>
    <t>22/09/2007</t>
  </si>
  <si>
    <t>0777447450</t>
  </si>
  <si>
    <t>2026250019</t>
  </si>
  <si>
    <t>Đỗ Quang</t>
  </si>
  <si>
    <t>0765005207</t>
  </si>
  <si>
    <t>2009250039</t>
  </si>
  <si>
    <t>Lai Triệu</t>
  </si>
  <si>
    <t>0903727790</t>
  </si>
  <si>
    <t>2006250104</t>
  </si>
  <si>
    <t>Lê Anh</t>
  </si>
  <si>
    <t>12/11/2007</t>
  </si>
  <si>
    <t>0888600776</t>
  </si>
  <si>
    <t>2026250150</t>
  </si>
  <si>
    <t>Lê Đăng</t>
  </si>
  <si>
    <t>23/07/2007</t>
  </si>
  <si>
    <t>0766696131</t>
  </si>
  <si>
    <t>2026250218</t>
  </si>
  <si>
    <t>Lê Ngọc</t>
  </si>
  <si>
    <t>17/12/2007</t>
  </si>
  <si>
    <t>0983318094</t>
  </si>
  <si>
    <t>2006250015</t>
  </si>
  <si>
    <t>27/11/2007</t>
  </si>
  <si>
    <t>0967268530</t>
  </si>
  <si>
    <t>2006250096</t>
  </si>
  <si>
    <t>08/07/2007</t>
  </si>
  <si>
    <t>0772686513</t>
  </si>
  <si>
    <t>2006250016</t>
  </si>
  <si>
    <t>Võ Nguyễn Phước Bảo</t>
  </si>
  <si>
    <t>Khởi</t>
  </si>
  <si>
    <t>17/09/2007</t>
  </si>
  <si>
    <t>0818339186</t>
  </si>
  <si>
    <t>2026250065</t>
  </si>
  <si>
    <t>Phạm Hoàn</t>
  </si>
  <si>
    <t>Kiếm</t>
  </si>
  <si>
    <t>03/09/2007</t>
  </si>
  <si>
    <t>0914403330</t>
  </si>
  <si>
    <t>2009250040</t>
  </si>
  <si>
    <t>Đào Nguyễn Trung</t>
  </si>
  <si>
    <t>Kiên</t>
  </si>
  <si>
    <t>19/01/2007</t>
  </si>
  <si>
    <t>0867942762</t>
  </si>
  <si>
    <t>2026250020</t>
  </si>
  <si>
    <t>21/12/2007</t>
  </si>
  <si>
    <t>0372188598</t>
  </si>
  <si>
    <t>2033250120</t>
  </si>
  <si>
    <t>Trịnh Thành</t>
  </si>
  <si>
    <t>Lập</t>
  </si>
  <si>
    <t>07/11/2007</t>
  </si>
  <si>
    <t>0938539305</t>
  </si>
  <si>
    <t>2026250091</t>
  </si>
  <si>
    <t>Đinh Văn</t>
  </si>
  <si>
    <t>Lộc</t>
  </si>
  <si>
    <t>0392150316</t>
  </si>
  <si>
    <t>2033250125</t>
  </si>
  <si>
    <t>Lê Tấn</t>
  </si>
  <si>
    <t>17/01/2006</t>
  </si>
  <si>
    <t>0943576320</t>
  </si>
  <si>
    <t>2045250113</t>
  </si>
  <si>
    <t>04/08/2007</t>
  </si>
  <si>
    <t>0975534807</t>
  </si>
  <si>
    <t>2033250123</t>
  </si>
  <si>
    <t>0903782930</t>
  </si>
  <si>
    <t>2009250042</t>
  </si>
  <si>
    <t>Nguyễn Trường</t>
  </si>
  <si>
    <t>22/06/2007</t>
  </si>
  <si>
    <t>0901853467</t>
  </si>
  <si>
    <t>2026250174</t>
  </si>
  <si>
    <t>01/10/2007</t>
  </si>
  <si>
    <t>0965476489</t>
  </si>
  <si>
    <t>2033250124</t>
  </si>
  <si>
    <t>Phan Thanh</t>
  </si>
  <si>
    <t>01/09/2007</t>
  </si>
  <si>
    <t>0962278970</t>
  </si>
  <si>
    <t>2026250023</t>
  </si>
  <si>
    <t>Trần Minh Tấn</t>
  </si>
  <si>
    <t>0702355679</t>
  </si>
  <si>
    <t>2026250192</t>
  </si>
  <si>
    <t>Trần Phát</t>
  </si>
  <si>
    <t>0338277068</t>
  </si>
  <si>
    <t>2045250115</t>
  </si>
  <si>
    <t>Lợi</t>
  </si>
  <si>
    <t>0888228320</t>
  </si>
  <si>
    <t>2026250025</t>
  </si>
  <si>
    <t>Nguyễn Đình Bảo</t>
  </si>
  <si>
    <t>Long</t>
  </si>
  <si>
    <t>0978932674</t>
  </si>
  <si>
    <t>2009250043</t>
  </si>
  <si>
    <t>Nguyễn Hữu</t>
  </si>
  <si>
    <t>23/10/2007</t>
  </si>
  <si>
    <t>0393027328</t>
  </si>
  <si>
    <t>2009250045</t>
  </si>
  <si>
    <t>Dương Khánh</t>
  </si>
  <si>
    <t>Luân</t>
  </si>
  <si>
    <t>18/12/2007</t>
  </si>
  <si>
    <t>0848855952</t>
  </si>
  <si>
    <t>2026250137</t>
  </si>
  <si>
    <t>Trương Thành</t>
  </si>
  <si>
    <t>Lực</t>
  </si>
  <si>
    <t>14/04/2007</t>
  </si>
  <si>
    <t>0344300630</t>
  </si>
  <si>
    <t>2045250116</t>
  </si>
  <si>
    <t>Ngô Gia</t>
  </si>
  <si>
    <t>Lượng</t>
  </si>
  <si>
    <t>0379627529</t>
  </si>
  <si>
    <t>2033250141</t>
  </si>
  <si>
    <t>Minh</t>
  </si>
  <si>
    <t>0333096084</t>
  </si>
  <si>
    <t>2026250157</t>
  </si>
  <si>
    <t>Lê Tuấn</t>
  </si>
  <si>
    <t>0848996118</t>
  </si>
  <si>
    <t>2009250046</t>
  </si>
  <si>
    <t>Nguyễn Bá Nhật</t>
  </si>
  <si>
    <t>10/04/2007</t>
  </si>
  <si>
    <t>0979719985</t>
  </si>
  <si>
    <t>2006250021</t>
  </si>
  <si>
    <t>Nguyễn Bảo</t>
  </si>
  <si>
    <t>16/08/2007</t>
  </si>
  <si>
    <t>0368153436</t>
  </si>
  <si>
    <t>2033250139</t>
  </si>
  <si>
    <t>0981051687</t>
  </si>
  <si>
    <t>2004250322</t>
  </si>
  <si>
    <t>Trần Đức</t>
  </si>
  <si>
    <t>06/02/2007</t>
  </si>
  <si>
    <t>0909549705</t>
  </si>
  <si>
    <t>2033250144</t>
  </si>
  <si>
    <t>Huỳnh Lê Phương</t>
  </si>
  <si>
    <t>30/05/2007</t>
  </si>
  <si>
    <t>0965901207</t>
  </si>
  <si>
    <t>2004250340</t>
  </si>
  <si>
    <t>Lê Hồng</t>
  </si>
  <si>
    <t>11/07/2007</t>
  </si>
  <si>
    <t>0336354176</t>
  </si>
  <si>
    <t>2033250147</t>
  </si>
  <si>
    <t>Phan Hoài</t>
  </si>
  <si>
    <t>0853009720</t>
  </si>
  <si>
    <t>2026250026</t>
  </si>
  <si>
    <t>Đoàn Hoàng</t>
  </si>
  <si>
    <t>Nghĩa</t>
  </si>
  <si>
    <t>10/08/2007</t>
  </si>
  <si>
    <t>0936837475</t>
  </si>
  <si>
    <t>2006250084</t>
  </si>
  <si>
    <t>Huỳnh Trọng</t>
  </si>
  <si>
    <t>15/05/2007</t>
  </si>
  <si>
    <t>0762933815</t>
  </si>
  <si>
    <t>2004250374</t>
  </si>
  <si>
    <t>Nguyễn Văn Trọng</t>
  </si>
  <si>
    <t>0342028639</t>
  </si>
  <si>
    <t>2033250155</t>
  </si>
  <si>
    <t>Trần Lập</t>
  </si>
  <si>
    <t>Nghiệp</t>
  </si>
  <si>
    <t>29/12/2006</t>
  </si>
  <si>
    <t>0852279242</t>
  </si>
  <si>
    <t>2033250156</t>
  </si>
  <si>
    <t>Đoàn Nguyễn Bảo</t>
  </si>
  <si>
    <t>Ngọc</t>
  </si>
  <si>
    <t>19/10/2007</t>
  </si>
  <si>
    <t>0776954806</t>
  </si>
  <si>
    <t>2009250050</t>
  </si>
  <si>
    <t>Mai Lê Phúc</t>
  </si>
  <si>
    <t>Nguyên</t>
  </si>
  <si>
    <t>11/09/2007</t>
  </si>
  <si>
    <t>0769390023</t>
  </si>
  <si>
    <t>2026250027</t>
  </si>
  <si>
    <t>08/12/2006</t>
  </si>
  <si>
    <t>0985973354</t>
  </si>
  <si>
    <t>2026250119</t>
  </si>
  <si>
    <t>Thái Dzuy</t>
  </si>
  <si>
    <t>Nguyễn</t>
  </si>
  <si>
    <t>04/04/2007</t>
  </si>
  <si>
    <t>032995530</t>
  </si>
  <si>
    <t>2004250404</t>
  </si>
  <si>
    <t>Đặng Thành</t>
  </si>
  <si>
    <t>Nhân</t>
  </si>
  <si>
    <t>24/03/2007</t>
  </si>
  <si>
    <t>0842020720</t>
  </si>
  <si>
    <t>2006250027</t>
  </si>
  <si>
    <t>Đỗ Thành</t>
  </si>
  <si>
    <t>0368678352</t>
  </si>
  <si>
    <t>2026250114</t>
  </si>
  <si>
    <t>Lê Lương Quang</t>
  </si>
  <si>
    <t>Nhật</t>
  </si>
  <si>
    <t>20/05/2007</t>
  </si>
  <si>
    <t>0824668433</t>
  </si>
  <si>
    <t>2026250031</t>
  </si>
  <si>
    <t>Mai Lê Minh</t>
  </si>
  <si>
    <t>13/02/2007</t>
  </si>
  <si>
    <t>0911139227</t>
  </si>
  <si>
    <t>2004250413</t>
  </si>
  <si>
    <t>Nguyễn Võ Minh</t>
  </si>
  <si>
    <t>25/10/2006</t>
  </si>
  <si>
    <t>0916958614</t>
  </si>
  <si>
    <t>2004250414</t>
  </si>
  <si>
    <t>Phan Minh</t>
  </si>
  <si>
    <t>0915967655</t>
  </si>
  <si>
    <t>2026250028</t>
  </si>
  <si>
    <t>Quách Minh</t>
  </si>
  <si>
    <t>0369206887</t>
  </si>
  <si>
    <t>2026250359</t>
  </si>
  <si>
    <t>Nguyễn Võ Phạm Linh</t>
  </si>
  <si>
    <t>Chi</t>
  </si>
  <si>
    <t>Nữ</t>
  </si>
  <si>
    <t>24/08/2006</t>
  </si>
  <si>
    <t>0867836851</t>
  </si>
  <si>
    <t>2009250115</t>
  </si>
  <si>
    <t>Trần Hoàng Bảo</t>
  </si>
  <si>
    <t>14/05/2007</t>
  </si>
  <si>
    <t>0</t>
  </si>
  <si>
    <t>2009250112</t>
  </si>
  <si>
    <t>Lê Nguyễn Đăng</t>
  </si>
  <si>
    <t>30/10/2005</t>
  </si>
  <si>
    <t>0931470122</t>
  </si>
  <si>
    <t>2026250357</t>
  </si>
  <si>
    <t>Phạm Nhật Đăng</t>
  </si>
  <si>
    <t>16/09/2007</t>
  </si>
  <si>
    <t>0989752041</t>
  </si>
  <si>
    <t>2026250358</t>
  </si>
  <si>
    <t>Nguyễn Anh</t>
  </si>
  <si>
    <t>0762880321</t>
  </si>
  <si>
    <t>2026250353</t>
  </si>
  <si>
    <t>Nguyễn Công</t>
  </si>
  <si>
    <t>12/05/2006</t>
  </si>
  <si>
    <t>0363801128</t>
  </si>
  <si>
    <t>2026250030</t>
  </si>
  <si>
    <t>Trần Lương</t>
  </si>
  <si>
    <t>09/03/2007</t>
  </si>
  <si>
    <t>0984870545</t>
  </si>
  <si>
    <t>2033250168</t>
  </si>
  <si>
    <t>Nguyễn Hữu Minh</t>
  </si>
  <si>
    <t>Nhựt</t>
  </si>
  <si>
    <t>28/09/2007</t>
  </si>
  <si>
    <t>0352280941</t>
  </si>
  <si>
    <t>2045250146</t>
  </si>
  <si>
    <t>Ngô Văn</t>
  </si>
  <si>
    <t>Pha</t>
  </si>
  <si>
    <t>03/10/2007</t>
  </si>
  <si>
    <t>0986365905</t>
  </si>
  <si>
    <t>2026250034</t>
  </si>
  <si>
    <t>Phát</t>
  </si>
  <si>
    <t>21/01/2007</t>
  </si>
  <si>
    <t>0943460450</t>
  </si>
  <si>
    <t>2045250147</t>
  </si>
  <si>
    <t>0773576481</t>
  </si>
  <si>
    <t>2006250111</t>
  </si>
  <si>
    <t>Nguyễn Tấn</t>
  </si>
  <si>
    <t>12/12/2006</t>
  </si>
  <si>
    <t>0908817226</t>
  </si>
  <si>
    <t>2026250076</t>
  </si>
  <si>
    <t>0342023963</t>
  </si>
  <si>
    <t>2006250031</t>
  </si>
  <si>
    <t>Phạm Thành</t>
  </si>
  <si>
    <t>26/10/2007</t>
  </si>
  <si>
    <t>0946403719</t>
  </si>
  <si>
    <t>2009250053</t>
  </si>
  <si>
    <t>Triệu Tấn</t>
  </si>
  <si>
    <t>07/09/2006</t>
  </si>
  <si>
    <t>0342547110</t>
  </si>
  <si>
    <t>2006250154</t>
  </si>
  <si>
    <t>Vũ Duy</t>
  </si>
  <si>
    <t>15/08/2007</t>
  </si>
  <si>
    <t>0876433772</t>
  </si>
  <si>
    <t>2033250180</t>
  </si>
  <si>
    <t>Âu Nguyễn Duy</t>
  </si>
  <si>
    <t>Phong</t>
  </si>
  <si>
    <t>03/12/2007</t>
  </si>
  <si>
    <t>0345667327</t>
  </si>
  <si>
    <t>2033250178</t>
  </si>
  <si>
    <t>Nguyễn Xuân</t>
  </si>
  <si>
    <t>26/06/2007</t>
  </si>
  <si>
    <t>0823326347</t>
  </si>
  <si>
    <t>2033250184</t>
  </si>
  <si>
    <t>Huỳnh Ngọc</t>
  </si>
  <si>
    <t>Phú</t>
  </si>
  <si>
    <t>0329535289</t>
  </si>
  <si>
    <t>2026250084</t>
  </si>
  <si>
    <t>Phạm Bùi Thiên</t>
  </si>
  <si>
    <t>27/06/2007</t>
  </si>
  <si>
    <t>0908475806</t>
  </si>
  <si>
    <t>2006250032</t>
  </si>
  <si>
    <t>Trần Minh Gia</t>
  </si>
  <si>
    <t>0707338768</t>
  </si>
  <si>
    <t>2009250054</t>
  </si>
  <si>
    <t>Phúc</t>
  </si>
  <si>
    <t>07/12/2007</t>
  </si>
  <si>
    <t>0359233059</t>
  </si>
  <si>
    <t>2006250151</t>
  </si>
  <si>
    <t>0865408094</t>
  </si>
  <si>
    <t>2033250187</t>
  </si>
  <si>
    <t>0915196132</t>
  </si>
  <si>
    <t>2045250153</t>
  </si>
  <si>
    <t>Nguyễn Trần</t>
  </si>
  <si>
    <t>20/06/2007</t>
  </si>
  <si>
    <t>0382747379</t>
  </si>
  <si>
    <t>2004250469</t>
  </si>
  <si>
    <t>Nguyễn Trọng</t>
  </si>
  <si>
    <t>0908520090</t>
  </si>
  <si>
    <t>2026250036</t>
  </si>
  <si>
    <t>06/11/2007</t>
  </si>
  <si>
    <t>0898900984</t>
  </si>
  <si>
    <t>2045250156</t>
  </si>
  <si>
    <t>Lý Hữu</t>
  </si>
  <si>
    <t>Phước</t>
  </si>
  <si>
    <t>15/06/2007</t>
  </si>
  <si>
    <t>0768710669</t>
  </si>
  <si>
    <t>2009250113</t>
  </si>
  <si>
    <t>Võ Tấn</t>
  </si>
  <si>
    <t>20/08/2003</t>
  </si>
  <si>
    <t>2033250190</t>
  </si>
  <si>
    <t>Trần Lê Thanh</t>
  </si>
  <si>
    <t>Phương</t>
  </si>
  <si>
    <t>23/11/2006</t>
  </si>
  <si>
    <t>0899599395</t>
  </si>
  <si>
    <t>2009250057</t>
  </si>
  <si>
    <t>Đỗ Minh</t>
  </si>
  <si>
    <t>Quân</t>
  </si>
  <si>
    <t>29/06/2007</t>
  </si>
  <si>
    <t>0932752906</t>
  </si>
  <si>
    <t>2033250198</t>
  </si>
  <si>
    <t>Huỳnh Tiến</t>
  </si>
  <si>
    <t>0971957344</t>
  </si>
  <si>
    <t>2033250195</t>
  </si>
  <si>
    <t>Lê Hoàng</t>
  </si>
  <si>
    <t>0913307179</t>
  </si>
  <si>
    <t>2026250102</t>
  </si>
  <si>
    <t>Nguyễn Sỹ Trần</t>
  </si>
  <si>
    <t>31/05/2007</t>
  </si>
  <si>
    <t>0862049645</t>
  </si>
  <si>
    <t>2026250143</t>
  </si>
  <si>
    <t>Nguyễn Văn Minh</t>
  </si>
  <si>
    <t>0941912441</t>
  </si>
  <si>
    <t>2033250193</t>
  </si>
  <si>
    <t>Phạm Minh</t>
  </si>
  <si>
    <t>21/09/2007</t>
  </si>
  <si>
    <t>0707264521</t>
  </si>
  <si>
    <t>2026250193</t>
  </si>
  <si>
    <t>0966655874</t>
  </si>
  <si>
    <t>2004250498</t>
  </si>
  <si>
    <t>Đặng Vinh</t>
  </si>
  <si>
    <t>Quang</t>
  </si>
  <si>
    <t>06/09/2007</t>
  </si>
  <si>
    <t>0978993723</t>
  </si>
  <si>
    <t>2026250110</t>
  </si>
  <si>
    <t>21/04/2007</t>
  </si>
  <si>
    <t>0903178095</t>
  </si>
  <si>
    <t>2033250201</t>
  </si>
  <si>
    <t>Nguyễn Việt</t>
  </si>
  <si>
    <t>0334771614</t>
  </si>
  <si>
    <t>2026250191</t>
  </si>
  <si>
    <t>0388897036</t>
  </si>
  <si>
    <t>2045250158</t>
  </si>
  <si>
    <t>0862087122</t>
  </si>
  <si>
    <t>2026250238</t>
  </si>
  <si>
    <t>Huỳnh Hiệp</t>
  </si>
  <si>
    <t>Quí</t>
  </si>
  <si>
    <t>14/07/2006</t>
  </si>
  <si>
    <t>0901380850</t>
  </si>
  <si>
    <t>2004250502</t>
  </si>
  <si>
    <t>Lâm Gia</t>
  </si>
  <si>
    <t>Quy</t>
  </si>
  <si>
    <t>0764529574</t>
  </si>
  <si>
    <t>2045250160</t>
  </si>
  <si>
    <t>Lê Trần Ngọc</t>
  </si>
  <si>
    <t>Quý</t>
  </si>
  <si>
    <t>06/08/2007</t>
  </si>
  <si>
    <t>0948333301</t>
  </si>
  <si>
    <t>2026250278</t>
  </si>
  <si>
    <t>Võ Trần Trọng</t>
  </si>
  <si>
    <t>27/03/2007</t>
  </si>
  <si>
    <t>0838439122</t>
  </si>
  <si>
    <t>2003216749</t>
  </si>
  <si>
    <t>Lưu Hữu</t>
  </si>
  <si>
    <t>Sơn</t>
  </si>
  <si>
    <t>15/03/2003</t>
  </si>
  <si>
    <t>0786098910</t>
  </si>
  <si>
    <t>2026250360</t>
  </si>
  <si>
    <t>Nguyễn Đoan</t>
  </si>
  <si>
    <t>Trường</t>
  </si>
  <si>
    <t>22/02/2007</t>
  </si>
  <si>
    <t>0947570669</t>
  </si>
  <si>
    <t>2026250222</t>
  </si>
  <si>
    <t>Bùi Phước</t>
  </si>
  <si>
    <t>Sang</t>
  </si>
  <si>
    <t>23/03/2007</t>
  </si>
  <si>
    <t>0702701587</t>
  </si>
  <si>
    <t>2009250058</t>
  </si>
  <si>
    <t>Ngô Tấn</t>
  </si>
  <si>
    <t>0327809030</t>
  </si>
  <si>
    <t>2026250293</t>
  </si>
  <si>
    <t>Phạm Hoàng Minh</t>
  </si>
  <si>
    <t>0703184541</t>
  </si>
  <si>
    <t>2026250038</t>
  </si>
  <si>
    <t>Lê Văn</t>
  </si>
  <si>
    <t>02/07/2007</t>
  </si>
  <si>
    <t>0909562396</t>
  </si>
  <si>
    <t>2045250166</t>
  </si>
  <si>
    <t>Nguyễn Vũ Kỳ</t>
  </si>
  <si>
    <t>15/03/2006</t>
  </si>
  <si>
    <t>0964293198</t>
  </si>
  <si>
    <t>2009250059</t>
  </si>
  <si>
    <t>Vũ Văn Ngọc</t>
  </si>
  <si>
    <t>0357890828</t>
  </si>
  <si>
    <t>2009250060</t>
  </si>
  <si>
    <t>Hồ Thành</t>
  </si>
  <si>
    <t>Tài</t>
  </si>
  <si>
    <t>13/12/2007</t>
  </si>
  <si>
    <t>0384668165</t>
  </si>
  <si>
    <t>2026250159</t>
  </si>
  <si>
    <t>0708954419</t>
  </si>
  <si>
    <t>2026250135</t>
  </si>
  <si>
    <t>Võ Hữu</t>
  </si>
  <si>
    <t>08/04/2007</t>
  </si>
  <si>
    <t>0347438816</t>
  </si>
  <si>
    <t>2045250172</t>
  </si>
  <si>
    <t>Mai Hữu Nhật</t>
  </si>
  <si>
    <t>Tâm</t>
  </si>
  <si>
    <t>12/01/2007</t>
  </si>
  <si>
    <t>0979689373</t>
  </si>
  <si>
    <t>2004250535</t>
  </si>
  <si>
    <t>Huỳnh Thanh</t>
  </si>
  <si>
    <t>Tân</t>
  </si>
  <si>
    <t>03/01/2007</t>
  </si>
  <si>
    <t>0344391407</t>
  </si>
  <si>
    <t>2033250215</t>
  </si>
  <si>
    <t>Lê Nhật</t>
  </si>
  <si>
    <t>0367283561</t>
  </si>
  <si>
    <t>2026250039</t>
  </si>
  <si>
    <t>25/04/2007</t>
  </si>
  <si>
    <t>0865527797</t>
  </si>
  <si>
    <t>2026250040</t>
  </si>
  <si>
    <t>Võ Nguyễn Duy</t>
  </si>
  <si>
    <t>20/09/2007</t>
  </si>
  <si>
    <t>0902964987</t>
  </si>
  <si>
    <t>2026250180</t>
  </si>
  <si>
    <t>Thạch</t>
  </si>
  <si>
    <t>0899199387</t>
  </si>
  <si>
    <t>2045250175</t>
  </si>
  <si>
    <t>Phạm Ngô Quốc</t>
  </si>
  <si>
    <t>0968167987</t>
  </si>
  <si>
    <t>2004250549</t>
  </si>
  <si>
    <t>Đỗ Vũ Duy</t>
  </si>
  <si>
    <t>Thắng</t>
  </si>
  <si>
    <t>15/10/2007</t>
  </si>
  <si>
    <t>0908299833</t>
  </si>
  <si>
    <t>2006250035</t>
  </si>
  <si>
    <t>Nguyễn Toàn</t>
  </si>
  <si>
    <t>0344113725</t>
  </si>
  <si>
    <t>2004250556</t>
  </si>
  <si>
    <t>Ngô Duy</t>
  </si>
  <si>
    <t>Thanh</t>
  </si>
  <si>
    <t>31/12/2007</t>
  </si>
  <si>
    <t>0354007060</t>
  </si>
  <si>
    <t>2026250112</t>
  </si>
  <si>
    <t>Thành</t>
  </si>
  <si>
    <t>0702135398</t>
  </si>
  <si>
    <t>2026250194</t>
  </si>
  <si>
    <t>Lê Nguyễn Tiến</t>
  </si>
  <si>
    <t>05/11/2007</t>
  </si>
  <si>
    <t>0388185727</t>
  </si>
  <si>
    <t>2004250558</t>
  </si>
  <si>
    <t>Lưu Trung</t>
  </si>
  <si>
    <t>0877380316</t>
  </si>
  <si>
    <t>2026250041</t>
  </si>
  <si>
    <t>10/01/2007</t>
  </si>
  <si>
    <t>0397916328</t>
  </si>
  <si>
    <t>2009250063</t>
  </si>
  <si>
    <t>0359047940</t>
  </si>
  <si>
    <t>2026250120</t>
  </si>
  <si>
    <t>Nguyễn Nguyên</t>
  </si>
  <si>
    <t>0797935463</t>
  </si>
  <si>
    <t>2004250560</t>
  </si>
  <si>
    <t>0866974002</t>
  </si>
  <si>
    <t>2045250183</t>
  </si>
  <si>
    <t>Thiện</t>
  </si>
  <si>
    <t>0764480871</t>
  </si>
  <si>
    <t>2026250124</t>
  </si>
  <si>
    <t>Biện Duy</t>
  </si>
  <si>
    <t>Thịnh</t>
  </si>
  <si>
    <t>0334522632</t>
  </si>
  <si>
    <t>2004250574</t>
  </si>
  <si>
    <t>Hà Lê Ngọc</t>
  </si>
  <si>
    <t>0933921739</t>
  </si>
  <si>
    <t>2026250113</t>
  </si>
  <si>
    <t>Lê Cao Phúc</t>
  </si>
  <si>
    <t>0325212538</t>
  </si>
  <si>
    <t>2026250093</t>
  </si>
  <si>
    <t>Lưu Nguyễn Quốc</t>
  </si>
  <si>
    <t>0914177284</t>
  </si>
  <si>
    <t>2026250044</t>
  </si>
  <si>
    <t>02/05/2007</t>
  </si>
  <si>
    <t>0789174042</t>
  </si>
  <si>
    <t>2026250042</t>
  </si>
  <si>
    <t>0365272778</t>
  </si>
  <si>
    <t>2004250578</t>
  </si>
  <si>
    <t>Nguyễn Duy</t>
  </si>
  <si>
    <t>Thông</t>
  </si>
  <si>
    <t>16/01/2007</t>
  </si>
  <si>
    <t>0769978122</t>
  </si>
  <si>
    <t>2045250187</t>
  </si>
  <si>
    <t>0783157047</t>
  </si>
  <si>
    <t>2026250156</t>
  </si>
  <si>
    <t>Thuận</t>
  </si>
  <si>
    <t>20/10/2007</t>
  </si>
  <si>
    <t>0342546900</t>
  </si>
  <si>
    <t>2004250600</t>
  </si>
  <si>
    <t>Nguyễn Đào Minh</t>
  </si>
  <si>
    <t>23/08/2007</t>
  </si>
  <si>
    <t>0356116207</t>
  </si>
  <si>
    <t>2026250046</t>
  </si>
  <si>
    <t>0934671834</t>
  </si>
  <si>
    <t>2026250047</t>
  </si>
  <si>
    <t>Vũ Trần Quang</t>
  </si>
  <si>
    <t>Thuyết</t>
  </si>
  <si>
    <t>22/01/2007</t>
  </si>
  <si>
    <t>0399915400</t>
  </si>
  <si>
    <t>2004250622</t>
  </si>
  <si>
    <t>Đặng Minh</t>
  </si>
  <si>
    <t>Tiến</t>
  </si>
  <si>
    <t>0393501400</t>
  </si>
  <si>
    <t>2009250070</t>
  </si>
  <si>
    <t>Lê Minh</t>
  </si>
  <si>
    <t>0974632977</t>
  </si>
  <si>
    <t>2026250048</t>
  </si>
  <si>
    <t>0986334390</t>
  </si>
  <si>
    <t>2033250246</t>
  </si>
  <si>
    <t>Nguyễn Trần Mạnh</t>
  </si>
  <si>
    <t>Tin</t>
  </si>
  <si>
    <t>0346333814</t>
  </si>
  <si>
    <t>2004250627</t>
  </si>
  <si>
    <t>Đặng Trung</t>
  </si>
  <si>
    <t>Tín</t>
  </si>
  <si>
    <t>05/03/2007</t>
  </si>
  <si>
    <t>0909440430</t>
  </si>
  <si>
    <t>2026250049</t>
  </si>
  <si>
    <t>Lê Chánh</t>
  </si>
  <si>
    <t>0325516764</t>
  </si>
  <si>
    <t>2006250164</t>
  </si>
  <si>
    <t>0936360617</t>
  </si>
  <si>
    <t>2004250631</t>
  </si>
  <si>
    <t>Cao Nguyễn Đức</t>
  </si>
  <si>
    <t>Toàn</t>
  </si>
  <si>
    <t>01/07/2007</t>
  </si>
  <si>
    <t>0328309207</t>
  </si>
  <si>
    <t>2045250193</t>
  </si>
  <si>
    <t>Nguyễn Khắc Phúc</t>
  </si>
  <si>
    <t>0387282637</t>
  </si>
  <si>
    <t>2045250250</t>
  </si>
  <si>
    <t>21/05/2006</t>
  </si>
  <si>
    <t>0948459441</t>
  </si>
  <si>
    <t>2009250071</t>
  </si>
  <si>
    <t>Nguyễn Đỗ Trường</t>
  </si>
  <si>
    <t>Toản</t>
  </si>
  <si>
    <t>0397820613</t>
  </si>
  <si>
    <t>2004250636</t>
  </si>
  <si>
    <t>Mai Tấn</t>
  </si>
  <si>
    <t>Tới</t>
  </si>
  <si>
    <t>0394232877</t>
  </si>
  <si>
    <t>2009250072</t>
  </si>
  <si>
    <t>Hồ Duy Anh</t>
  </si>
  <si>
    <t>Toni</t>
  </si>
  <si>
    <t>0966336507</t>
  </si>
  <si>
    <t>2033250253</t>
  </si>
  <si>
    <t>Trí</t>
  </si>
  <si>
    <t>0898442519</t>
  </si>
  <si>
    <t>2045250201</t>
  </si>
  <si>
    <t>0365316659</t>
  </si>
  <si>
    <t>2045250199</t>
  </si>
  <si>
    <t>Tăng Thành</t>
  </si>
  <si>
    <t>02/03/2007</t>
  </si>
  <si>
    <t>0869963581</t>
  </si>
  <si>
    <t>2026250285</t>
  </si>
  <si>
    <t>Trần Ngọc</t>
  </si>
  <si>
    <t>0376227930</t>
  </si>
  <si>
    <t>2026250050</t>
  </si>
  <si>
    <t>0941213612</t>
  </si>
  <si>
    <t>2033250256</t>
  </si>
  <si>
    <t>Triết</t>
  </si>
  <si>
    <t>0899798325</t>
  </si>
  <si>
    <t>2026250122</t>
  </si>
  <si>
    <t>28/05/2007</t>
  </si>
  <si>
    <t>0373436071</t>
  </si>
  <si>
    <t>2045250202</t>
  </si>
  <si>
    <t>Nguyễn Xuân Thanh</t>
  </si>
  <si>
    <t>0564352700</t>
  </si>
  <si>
    <t>2045250204</t>
  </si>
  <si>
    <t>0935652667</t>
  </si>
  <si>
    <t>2026250184</t>
  </si>
  <si>
    <t>Triều</t>
  </si>
  <si>
    <t>0902694671</t>
  </si>
  <si>
    <t>2009250075</t>
  </si>
  <si>
    <t>Bùi Vĩnh</t>
  </si>
  <si>
    <t>Trọng</t>
  </si>
  <si>
    <t>0856967379</t>
  </si>
  <si>
    <t>2033250264</t>
  </si>
  <si>
    <t>0372819365</t>
  </si>
  <si>
    <t>2033250261</t>
  </si>
  <si>
    <t>23/05/2007</t>
  </si>
  <si>
    <t>0902901543</t>
  </si>
  <si>
    <t>2033250263</t>
  </si>
  <si>
    <t>0392657297</t>
  </si>
  <si>
    <t>2006250093</t>
  </si>
  <si>
    <t>Trần Tuấn</t>
  </si>
  <si>
    <t>29/09/2007</t>
  </si>
  <si>
    <t>0393727880</t>
  </si>
  <si>
    <t>2033250265</t>
  </si>
  <si>
    <t>Nguyễn Kim</t>
  </si>
  <si>
    <t>Trúc</t>
  </si>
  <si>
    <t>15/12/2007</t>
  </si>
  <si>
    <t>0932007150</t>
  </si>
  <si>
    <t>2006250144</t>
  </si>
  <si>
    <t>Dương Lê Bảo</t>
  </si>
  <si>
    <t>Trung</t>
  </si>
  <si>
    <t>0986571540</t>
  </si>
  <si>
    <t>2045250209</t>
  </si>
  <si>
    <t>Tạ Đức</t>
  </si>
  <si>
    <t>0849986009</t>
  </si>
  <si>
    <t>2033250268</t>
  </si>
  <si>
    <t>Võ Văn</t>
  </si>
  <si>
    <t>10/10/2007</t>
  </si>
  <si>
    <t>0396462629</t>
  </si>
  <si>
    <t>2026250291</t>
  </si>
  <si>
    <t>Hoàng Thái</t>
  </si>
  <si>
    <t>Tú</t>
  </si>
  <si>
    <t>0785431338</t>
  </si>
  <si>
    <t>2045250213</t>
  </si>
  <si>
    <t>Đào Văn</t>
  </si>
  <si>
    <t>Tuấn</t>
  </si>
  <si>
    <t>17/10/2007</t>
  </si>
  <si>
    <t>0398792250</t>
  </si>
  <si>
    <t>2045250215</t>
  </si>
  <si>
    <t>Đỗ Hoàng</t>
  </si>
  <si>
    <t>25/12/2007</t>
  </si>
  <si>
    <t>0368486425</t>
  </si>
  <si>
    <t>2045250214</t>
  </si>
  <si>
    <t>27/05/2007</t>
  </si>
  <si>
    <t>0901408857</t>
  </si>
  <si>
    <t>2045250211</t>
  </si>
  <si>
    <t>28/03/2007</t>
  </si>
  <si>
    <t>0989161608</t>
  </si>
  <si>
    <t>2045250212</t>
  </si>
  <si>
    <t>Nguyễn Đoàn Hồng</t>
  </si>
  <si>
    <t>08/05/2007</t>
  </si>
  <si>
    <t>0377527419</t>
  </si>
  <si>
    <t>2026250219</t>
  </si>
  <si>
    <t>Nguyễn Hải</t>
  </si>
  <si>
    <t>0981002489</t>
  </si>
  <si>
    <t>2026250052</t>
  </si>
  <si>
    <t>Nguyễn Ngọc Anh</t>
  </si>
  <si>
    <t>17/07/2007</t>
  </si>
  <si>
    <t>0826884392</t>
  </si>
  <si>
    <t>2009250001</t>
  </si>
  <si>
    <t>Phạm Thị Khả</t>
  </si>
  <si>
    <t>Ái</t>
  </si>
  <si>
    <t>14/10/2006</t>
  </si>
  <si>
    <t>0858203327</t>
  </si>
  <si>
    <t>2006250140</t>
  </si>
  <si>
    <t>Phùng Nhân</t>
  </si>
  <si>
    <t>0364117726</t>
  </si>
  <si>
    <t>2045250002</t>
  </si>
  <si>
    <t>Nguyễn Thị Thu</t>
  </si>
  <si>
    <t>0334943799</t>
  </si>
  <si>
    <t>2009250002</t>
  </si>
  <si>
    <t>Nguyễn Thị Thúy</t>
  </si>
  <si>
    <t>0367482869</t>
  </si>
  <si>
    <t>2004250005</t>
  </si>
  <si>
    <t>Nguyễn Trượng Bảo</t>
  </si>
  <si>
    <t>30/11/2007</t>
  </si>
  <si>
    <t>0915002503</t>
  </si>
  <si>
    <t>2045250011</t>
  </si>
  <si>
    <t>Lê Kiều</t>
  </si>
  <si>
    <t>0989641419</t>
  </si>
  <si>
    <t>2009250004</t>
  </si>
  <si>
    <t>Nguyễn Lê Quỳnh</t>
  </si>
  <si>
    <t>11/05/2007</t>
  </si>
  <si>
    <t>0703070133</t>
  </si>
  <si>
    <t>2045250009</t>
  </si>
  <si>
    <t>Nguyễn Oanh Ngọc</t>
  </si>
  <si>
    <t>0917472275</t>
  </si>
  <si>
    <t>2004250036</t>
  </si>
  <si>
    <t>Nguyễn Trang</t>
  </si>
  <si>
    <t>24/07/2006</t>
  </si>
  <si>
    <t>0902240706</t>
  </si>
  <si>
    <t>2004250021</t>
  </si>
  <si>
    <t>Phan Ngọc Quỳnh</t>
  </si>
  <si>
    <t>0364210461</t>
  </si>
  <si>
    <t>2045250014</t>
  </si>
  <si>
    <t>Trương Hải</t>
  </si>
  <si>
    <t>09/12/2007</t>
  </si>
  <si>
    <t>0356651129</t>
  </si>
  <si>
    <t>2026250166</t>
  </si>
  <si>
    <t>Phạm Khánh</t>
  </si>
  <si>
    <t>Băng</t>
  </si>
  <si>
    <t>0704854369</t>
  </si>
  <si>
    <t>2026250096</t>
  </si>
  <si>
    <t>Ngô Hoàng Kim</t>
  </si>
  <si>
    <t>Các</t>
  </si>
  <si>
    <t>20/02/2007</t>
  </si>
  <si>
    <t>0392123219</t>
  </si>
  <si>
    <t>2009250014</t>
  </si>
  <si>
    <t>Nguyễn Thị Ngọc</t>
  </si>
  <si>
    <t>Châu</t>
  </si>
  <si>
    <t>0969693735</t>
  </si>
  <si>
    <t>2045250026</t>
  </si>
  <si>
    <t>Mã Tuệ</t>
  </si>
  <si>
    <t>28/04/2007</t>
  </si>
  <si>
    <t>0762751039</t>
  </si>
  <si>
    <t>2045250028</t>
  </si>
  <si>
    <t>Nguyễn Thị</t>
  </si>
  <si>
    <t>Đào</t>
  </si>
  <si>
    <t>17/06/2006</t>
  </si>
  <si>
    <t>0899108557</t>
  </si>
  <si>
    <t>2009250020</t>
  </si>
  <si>
    <t>Mai Thị Thu</t>
  </si>
  <si>
    <t>Diểm</t>
  </si>
  <si>
    <t>0898148240</t>
  </si>
  <si>
    <t>2026250008</t>
  </si>
  <si>
    <t>Nguyễn Thị Huyền</t>
  </si>
  <si>
    <t>Diệp</t>
  </si>
  <si>
    <t>0941947346</t>
  </si>
  <si>
    <t>2045250035</t>
  </si>
  <si>
    <t>Nguyễn Huỳnh Đình</t>
  </si>
  <si>
    <t>Đình</t>
  </si>
  <si>
    <t>11/12/2007</t>
  </si>
  <si>
    <t>0901896176</t>
  </si>
  <si>
    <t>2045250046</t>
  </si>
  <si>
    <t>Hoàng Thị Thùy</t>
  </si>
  <si>
    <t>0373248665</t>
  </si>
  <si>
    <t>2045250044</t>
  </si>
  <si>
    <t>Nguyễn Thị Khánh</t>
  </si>
  <si>
    <t>31/07/2007</t>
  </si>
  <si>
    <t>0332921437</t>
  </si>
  <si>
    <t>2045250045</t>
  </si>
  <si>
    <t>Thiều Ngọc Ánh</t>
  </si>
  <si>
    <t>0967685840</t>
  </si>
  <si>
    <t>2006250047</t>
  </si>
  <si>
    <t>0977131130</t>
  </si>
  <si>
    <t>2045250217</t>
  </si>
  <si>
    <t>Đinh Thanh</t>
  </si>
  <si>
    <t>Tùng</t>
  </si>
  <si>
    <t>05/06/2007</t>
  </si>
  <si>
    <t>0388306951</t>
  </si>
  <si>
    <t>2026250162</t>
  </si>
  <si>
    <t>Nguyễn Khánh</t>
  </si>
  <si>
    <t>Tường</t>
  </si>
  <si>
    <t>29/03/2007</t>
  </si>
  <si>
    <t>0798488038</t>
  </si>
  <si>
    <t>2004250702</t>
  </si>
  <si>
    <t>Nguyễn Hoàng Phi</t>
  </si>
  <si>
    <t>Ưng</t>
  </si>
  <si>
    <t>0706271944</t>
  </si>
  <si>
    <t>2026250087</t>
  </si>
  <si>
    <t>Việt</t>
  </si>
  <si>
    <t>0565640384</t>
  </si>
  <si>
    <t>2026250160</t>
  </si>
  <si>
    <t>Trần Quốc</t>
  </si>
  <si>
    <t>07/06/2007</t>
  </si>
  <si>
    <t>0386989305</t>
  </si>
  <si>
    <t>2045250221</t>
  </si>
  <si>
    <t>Chiêng Thư</t>
  </si>
  <si>
    <t>Vinh</t>
  </si>
  <si>
    <t>0329552165</t>
  </si>
  <si>
    <t>2045250223</t>
  </si>
  <si>
    <t>Chu Đinh Thế</t>
  </si>
  <si>
    <t>0396811780</t>
  </si>
  <si>
    <t>2026250261</t>
  </si>
  <si>
    <t>Nguyễn Đặng Thế</t>
  </si>
  <si>
    <t>0965871459</t>
  </si>
  <si>
    <t>2033250285</t>
  </si>
  <si>
    <t>Nguyễn Phan Xuân</t>
  </si>
  <si>
    <t>0773118093</t>
  </si>
  <si>
    <t>2033250284</t>
  </si>
  <si>
    <t>0912011657</t>
  </si>
  <si>
    <t>2026250055</t>
  </si>
  <si>
    <t>Phan Quang</t>
  </si>
  <si>
    <t>0938733675</t>
  </si>
  <si>
    <t>2026250056</t>
  </si>
  <si>
    <t>Lâm Trấn</t>
  </si>
  <si>
    <t>Vũ</t>
  </si>
  <si>
    <t>0967968506</t>
  </si>
  <si>
    <t>2009250078</t>
  </si>
  <si>
    <t>0383011159</t>
  </si>
  <si>
    <t>2045250224</t>
  </si>
  <si>
    <t>0767514011</t>
  </si>
  <si>
    <t>2026250057</t>
  </si>
  <si>
    <t>Phạm Nguyên</t>
  </si>
  <si>
    <t>0343600673</t>
  </si>
  <si>
    <t>2006250149</t>
  </si>
  <si>
    <t>Nguyễn Hoàng Khang</t>
  </si>
  <si>
    <t>Vương</t>
  </si>
  <si>
    <t>31/08/2007</t>
  </si>
  <si>
    <t>0964936450</t>
  </si>
  <si>
    <t>2004250741</t>
  </si>
  <si>
    <t>Trịnh Chấn</t>
  </si>
  <si>
    <t>Vỹ</t>
  </si>
  <si>
    <t>0965108473</t>
  </si>
  <si>
    <t>2033250052</t>
  </si>
  <si>
    <t>Trần Minh Kỳ</t>
  </si>
  <si>
    <t>Duyên</t>
  </si>
  <si>
    <t>03/03/2007</t>
  </si>
  <si>
    <t>0966852353</t>
  </si>
  <si>
    <t>2045250054</t>
  </si>
  <si>
    <t>Phan Thị Ngọc</t>
  </si>
  <si>
    <t>Giàu</t>
  </si>
  <si>
    <t>0372369426</t>
  </si>
  <si>
    <t>2006250009</t>
  </si>
  <si>
    <t>Lê Nguyễn Ngọc</t>
  </si>
  <si>
    <t>Hà</t>
  </si>
  <si>
    <t>0943967407</t>
  </si>
  <si>
    <t>2045250055</t>
  </si>
  <si>
    <t>14/08/2006</t>
  </si>
  <si>
    <t>0941354075</t>
  </si>
  <si>
    <t>2045250056</t>
  </si>
  <si>
    <t>Nguyễn Ngọc Thanh</t>
  </si>
  <si>
    <t>17/11/2007</t>
  </si>
  <si>
    <t>0933559272</t>
  </si>
  <si>
    <t>2006250088</t>
  </si>
  <si>
    <t>Bùi Dương Ngọc</t>
  </si>
  <si>
    <t>Hân</t>
  </si>
  <si>
    <t>08/12/2007</t>
  </si>
  <si>
    <t>0339087229</t>
  </si>
  <si>
    <t>2026250011</t>
  </si>
  <si>
    <t>Huỳnh Dương Bảo</t>
  </si>
  <si>
    <t>0822840820</t>
  </si>
  <si>
    <t>2045250061</t>
  </si>
  <si>
    <t>Liêu Hồ Gia</t>
  </si>
  <si>
    <t>16/03/2007</t>
  </si>
  <si>
    <t>0395235752</t>
  </si>
  <si>
    <t>2045250059</t>
  </si>
  <si>
    <t>0394669357</t>
  </si>
  <si>
    <t>2004250149</t>
  </si>
  <si>
    <t>Phạm Gia</t>
  </si>
  <si>
    <t>25/06/2007</t>
  </si>
  <si>
    <t>0386078734</t>
  </si>
  <si>
    <t>2045250057</t>
  </si>
  <si>
    <t>Trần Hoài Ngọc</t>
  </si>
  <si>
    <t>0333286466</t>
  </si>
  <si>
    <t>2006250124</t>
  </si>
  <si>
    <t>Nguyễn Thị Thanh</t>
  </si>
  <si>
    <t>Hằng</t>
  </si>
  <si>
    <t>0359988865</t>
  </si>
  <si>
    <t>2006250080</t>
  </si>
  <si>
    <t>Nguyễn Thị Mỹ</t>
  </si>
  <si>
    <t>Hạnh</t>
  </si>
  <si>
    <t>0979124484</t>
  </si>
  <si>
    <t>2004250162</t>
  </si>
  <si>
    <t>Đặng Thị Thảo</t>
  </si>
  <si>
    <t>13/04/2007</t>
  </si>
  <si>
    <t>0942754770</t>
  </si>
  <si>
    <t>2009250024</t>
  </si>
  <si>
    <t>Phạm Thị Ngọc</t>
  </si>
  <si>
    <t>0367799625</t>
  </si>
  <si>
    <t>2045250070</t>
  </si>
  <si>
    <t>0856020520</t>
  </si>
  <si>
    <t>2004250172</t>
  </si>
  <si>
    <t>Ninh Mỹ</t>
  </si>
  <si>
    <t>Hoa</t>
  </si>
  <si>
    <t>0896899221</t>
  </si>
  <si>
    <t>2004250217</t>
  </si>
  <si>
    <t>Huyền</t>
  </si>
  <si>
    <t>0898945181</t>
  </si>
  <si>
    <t>2045250086</t>
  </si>
  <si>
    <t>0817377369</t>
  </si>
  <si>
    <t>2045250088</t>
  </si>
  <si>
    <t>Hỷ</t>
  </si>
  <si>
    <t>0868092248</t>
  </si>
  <si>
    <t>2045250099</t>
  </si>
  <si>
    <t>Lê Hà Gia</t>
  </si>
  <si>
    <t>0337168138</t>
  </si>
  <si>
    <t>2045250109</t>
  </si>
  <si>
    <t>Nguyễn Ngọc Pha</t>
  </si>
  <si>
    <t>Lê</t>
  </si>
  <si>
    <t>0828833848</t>
  </si>
  <si>
    <t>2006250018</t>
  </si>
  <si>
    <t>Nguyễn Thị Kim</t>
  </si>
  <si>
    <t>Liên</t>
  </si>
  <si>
    <t>0962313734</t>
  </si>
  <si>
    <t>2004250298</t>
  </si>
  <si>
    <t>Kiều Thị Khánh</t>
  </si>
  <si>
    <t>Linh</t>
  </si>
  <si>
    <t>0906727595</t>
  </si>
  <si>
    <t>2026250022</t>
  </si>
  <si>
    <t>Lương Hoàng Mỹ</t>
  </si>
  <si>
    <t>0933511462</t>
  </si>
  <si>
    <t>2004250290</t>
  </si>
  <si>
    <t>Phạm Hoài</t>
  </si>
  <si>
    <t>06/07/2007</t>
  </si>
  <si>
    <t>0383611776</t>
  </si>
  <si>
    <t>2006250019</t>
  </si>
  <si>
    <t>Tăng Thị Yến</t>
  </si>
  <si>
    <t>0947115593</t>
  </si>
  <si>
    <t>2006250020</t>
  </si>
  <si>
    <t>Loan</t>
  </si>
  <si>
    <t>0947115520</t>
  </si>
  <si>
    <t>2045250117</t>
  </si>
  <si>
    <t>Nguyễn Bùi Khánh</t>
  </si>
  <si>
    <t>Ly</t>
  </si>
  <si>
    <t>26/04/2007</t>
  </si>
  <si>
    <t>0372254086</t>
  </si>
  <si>
    <t>2004250317</t>
  </si>
  <si>
    <t>Hoàng Thanh</t>
  </si>
  <si>
    <t>Mai</t>
  </si>
  <si>
    <t>0342645455</t>
  </si>
  <si>
    <t>2026250145</t>
  </si>
  <si>
    <t>Nguyễn Ngọc Uyên</t>
  </si>
  <si>
    <t>0908937535</t>
  </si>
  <si>
    <t>2009250047</t>
  </si>
  <si>
    <t>Lê Huỳnh Nhật</t>
  </si>
  <si>
    <t>My</t>
  </si>
  <si>
    <t>0377631025</t>
  </si>
  <si>
    <t>2033250142</t>
  </si>
  <si>
    <t>Nguyễn Ngọc Tiểu</t>
  </si>
  <si>
    <t>03/02/2007</t>
  </si>
  <si>
    <t>0964409940</t>
  </si>
  <si>
    <t>2006250107</t>
  </si>
  <si>
    <t>Nguyễn Ngọc Trà</t>
  </si>
  <si>
    <t>0886841756</t>
  </si>
  <si>
    <t>2006250022</t>
  </si>
  <si>
    <t>Nguyễn Trà</t>
  </si>
  <si>
    <t>0799256201</t>
  </si>
  <si>
    <t>2004250327</t>
  </si>
  <si>
    <t>Trần Thị Hà</t>
  </si>
  <si>
    <t>26/08/2007</t>
  </si>
  <si>
    <t>0334321690</t>
  </si>
  <si>
    <t>2026250195</t>
  </si>
  <si>
    <t>Huỳnh Thanh Gia</t>
  </si>
  <si>
    <t>Mỹ</t>
  </si>
  <si>
    <t>0766751180</t>
  </si>
  <si>
    <t>2009250080</t>
  </si>
  <si>
    <t>Hồ Thanh</t>
  </si>
  <si>
    <t>Nga</t>
  </si>
  <si>
    <t>30/09/2007</t>
  </si>
  <si>
    <t>0354917389</t>
  </si>
  <si>
    <t>2045250122</t>
  </si>
  <si>
    <t>Lê Nguyễn Quỳnh</t>
  </si>
  <si>
    <t>01/03/2007</t>
  </si>
  <si>
    <t>0359021596</t>
  </si>
  <si>
    <t>2026250097</t>
  </si>
  <si>
    <t>Trần Đặng Thúy</t>
  </si>
  <si>
    <t>0965281574</t>
  </si>
  <si>
    <t>2045250128</t>
  </si>
  <si>
    <t>Đinh Thị Thúy</t>
  </si>
  <si>
    <t>Ngân</t>
  </si>
  <si>
    <t>01/06/2007</t>
  </si>
  <si>
    <t>0388648739</t>
  </si>
  <si>
    <t>2045250125</t>
  </si>
  <si>
    <t>Huỳnh Thị Tuyết</t>
  </si>
  <si>
    <t>0372217142</t>
  </si>
  <si>
    <t>2006250083</t>
  </si>
  <si>
    <t>Huỳnh Võ Hạnh</t>
  </si>
  <si>
    <t>0933105942</t>
  </si>
  <si>
    <t>2009250048</t>
  </si>
  <si>
    <t>Nguyễn Phương</t>
  </si>
  <si>
    <t>12/06/2007</t>
  </si>
  <si>
    <t>0901830662</t>
  </si>
  <si>
    <t>2006250025</t>
  </si>
  <si>
    <t>0393562601</t>
  </si>
  <si>
    <t>2006250069</t>
  </si>
  <si>
    <t>22/07/2007</t>
  </si>
  <si>
    <t>0703371130</t>
  </si>
  <si>
    <t>2004250356</t>
  </si>
  <si>
    <t>Phan Thị Thu</t>
  </si>
  <si>
    <t>0392115617</t>
  </si>
  <si>
    <t>2045250123</t>
  </si>
  <si>
    <t>Trần Thị Thanh</t>
  </si>
  <si>
    <t>22/05/2007</t>
  </si>
  <si>
    <t>0837691163</t>
  </si>
  <si>
    <t>2033250153</t>
  </si>
  <si>
    <t>Trần Tuyết</t>
  </si>
  <si>
    <t>0328250347</t>
  </si>
  <si>
    <t>2045250129</t>
  </si>
  <si>
    <t>Vũ Kim</t>
  </si>
  <si>
    <t>16/02/2007</t>
  </si>
  <si>
    <t>0867443251</t>
  </si>
  <si>
    <t>2009250086</t>
  </si>
  <si>
    <t>Nguyễn Phước Xuân</t>
  </si>
  <si>
    <t>Nghi</t>
  </si>
  <si>
    <t>0898554668</t>
  </si>
  <si>
    <t>2006250081</t>
  </si>
  <si>
    <t>Nguyễn Huỳnh Hồng</t>
  </si>
  <si>
    <t>0703148615</t>
  </si>
  <si>
    <t>2004250379</t>
  </si>
  <si>
    <t>0986263807</t>
  </si>
  <si>
    <t>2004250376</t>
  </si>
  <si>
    <t>0343402325</t>
  </si>
  <si>
    <t>2045250131</t>
  </si>
  <si>
    <t>Nguyễn Thị Bảo</t>
  </si>
  <si>
    <t>30/07/2007</t>
  </si>
  <si>
    <t>0394301652</t>
  </si>
  <si>
    <t>2026250149</t>
  </si>
  <si>
    <t>Võ Thanh</t>
  </si>
  <si>
    <t>0943102062</t>
  </si>
  <si>
    <t>2045250138</t>
  </si>
  <si>
    <t>Bùi Châu</t>
  </si>
  <si>
    <t>Nhi</t>
  </si>
  <si>
    <t>0389703606</t>
  </si>
  <si>
    <t>2004250427</t>
  </si>
  <si>
    <t>Lê Ngọc Uyển</t>
  </si>
  <si>
    <t>0704693857</t>
  </si>
  <si>
    <t>2009250051</t>
  </si>
  <si>
    <t>Lê Thị Yến</t>
  </si>
  <si>
    <t>27/07/2007</t>
  </si>
  <si>
    <t>0388392985</t>
  </si>
  <si>
    <t>2006250051</t>
  </si>
  <si>
    <t>Nguyễn Lê Phương</t>
  </si>
  <si>
    <t>0936401948</t>
  </si>
  <si>
    <t>2004250436</t>
  </si>
  <si>
    <t>Trần Phương</t>
  </si>
  <si>
    <t>27/05/2006</t>
  </si>
  <si>
    <t>0778651093</t>
  </si>
  <si>
    <t>2045250141</t>
  </si>
  <si>
    <t>Nhiên</t>
  </si>
  <si>
    <t>0349357173</t>
  </si>
  <si>
    <t>2004250440</t>
  </si>
  <si>
    <t>Nguyễn Hoa Quỳnh</t>
  </si>
  <si>
    <t>Như</t>
  </si>
  <si>
    <t>25/08/2007</t>
  </si>
  <si>
    <t>0908392765</t>
  </si>
  <si>
    <t>2026250032</t>
  </si>
  <si>
    <t>Nguyễn Ngọc Khánh</t>
  </si>
  <si>
    <t>0366644977</t>
  </si>
  <si>
    <t>2009250052</t>
  </si>
  <si>
    <t>Trần Lưu Quỳnh</t>
  </si>
  <si>
    <t>0964584193</t>
  </si>
  <si>
    <t>2006250030</t>
  </si>
  <si>
    <t>Phạm Lê Hoàng</t>
  </si>
  <si>
    <t>Oanh</t>
  </si>
  <si>
    <t>0829446168</t>
  </si>
  <si>
    <t>2004250470</t>
  </si>
  <si>
    <t>0344207340</t>
  </si>
  <si>
    <t>2045250155</t>
  </si>
  <si>
    <t>Vũ Thanh Kim</t>
  </si>
  <si>
    <t>Phụng</t>
  </si>
  <si>
    <t>22/11/2007</t>
  </si>
  <si>
    <t>0773300272</t>
  </si>
  <si>
    <t>2009250056</t>
  </si>
  <si>
    <t>Nguyễn Hà</t>
  </si>
  <si>
    <t>17/08/2007</t>
  </si>
  <si>
    <t>0913851423</t>
  </si>
  <si>
    <t>2033250203</t>
  </si>
  <si>
    <t>Nguyễn Huỳnh Nhất</t>
  </si>
  <si>
    <t>Quyên</t>
  </si>
  <si>
    <t>0845816807</t>
  </si>
  <si>
    <t>2006250034</t>
  </si>
  <si>
    <t>Nguyễn Thị Lệ</t>
  </si>
  <si>
    <t>0363309749</t>
  </si>
  <si>
    <t>2006250114</t>
  </si>
  <si>
    <t>Trần Ngọc Mỹ</t>
  </si>
  <si>
    <t>07/09/2007</t>
  </si>
  <si>
    <t>0374070907</t>
  </si>
  <si>
    <t>2045250162</t>
  </si>
  <si>
    <t>Trần Thị Tuyết</t>
  </si>
  <si>
    <t>0367816846</t>
  </si>
  <si>
    <t>2045250165</t>
  </si>
  <si>
    <t>Bành Phương</t>
  </si>
  <si>
    <t>0394737620</t>
  </si>
  <si>
    <t>2004250527</t>
  </si>
  <si>
    <t>02/08/2007</t>
  </si>
  <si>
    <t>0797953866</t>
  </si>
  <si>
    <t>2009250061</t>
  </si>
  <si>
    <t>Nguyễn Thị Minh</t>
  </si>
  <si>
    <t>0909233715</t>
  </si>
  <si>
    <t>2009250062</t>
  </si>
  <si>
    <t>Dương Ngọc Thiên</t>
  </si>
  <si>
    <t>29/05/2007</t>
  </si>
  <si>
    <t>0896436791</t>
  </si>
  <si>
    <t>2006250036</t>
  </si>
  <si>
    <t>Lương Thị Xuân</t>
  </si>
  <si>
    <t>0926538629</t>
  </si>
  <si>
    <t>2045250181</t>
  </si>
  <si>
    <t>Đàm Thị Phương</t>
  </si>
  <si>
    <t>Thảo</t>
  </si>
  <si>
    <t>23/09/2007</t>
  </si>
  <si>
    <t>0369823588</t>
  </si>
  <si>
    <t>2006250037</t>
  </si>
  <si>
    <t>Đặng Nguyễn Thanh</t>
  </si>
  <si>
    <t>05/01/2007</t>
  </si>
  <si>
    <t>0981329942</t>
  </si>
  <si>
    <t>2009250064</t>
  </si>
  <si>
    <t>0942042447</t>
  </si>
  <si>
    <t>2006250038</t>
  </si>
  <si>
    <t>Trần Như</t>
  </si>
  <si>
    <t>0354900135</t>
  </si>
  <si>
    <t>2045250186</t>
  </si>
  <si>
    <t>Dương Thị Anh</t>
  </si>
  <si>
    <t>Thơ</t>
  </si>
  <si>
    <t>24/10/2007</t>
  </si>
  <si>
    <t>0332707343</t>
  </si>
  <si>
    <t>2006250117</t>
  </si>
  <si>
    <t>Vũ Thị Minh</t>
  </si>
  <si>
    <t>Thu</t>
  </si>
  <si>
    <t>0362217031</t>
  </si>
  <si>
    <t>2033250234</t>
  </si>
  <si>
    <t>Lê Nguyễn Minh</t>
  </si>
  <si>
    <t>Thư</t>
  </si>
  <si>
    <t>07/07/2007</t>
  </si>
  <si>
    <t>0969771431</t>
  </si>
  <si>
    <t>2026250045</t>
  </si>
  <si>
    <t>Nguyễn Ngọc Đan</t>
  </si>
  <si>
    <t>0379929872</t>
  </si>
  <si>
    <t>2004250586</t>
  </si>
  <si>
    <t>Phạm Bảo</t>
  </si>
  <si>
    <t>0946994748</t>
  </si>
  <si>
    <t>2004250587</t>
  </si>
  <si>
    <t>Phạm Ngọc Anh</t>
  </si>
  <si>
    <t>0939293717</t>
  </si>
  <si>
    <t>2004250593</t>
  </si>
  <si>
    <t>Trần Ngọc Minh</t>
  </si>
  <si>
    <t>0343031074</t>
  </si>
  <si>
    <t>2009250081</t>
  </si>
  <si>
    <t>Vũ Trần Anh</t>
  </si>
  <si>
    <t>0978438906</t>
  </si>
  <si>
    <t>2009250082</t>
  </si>
  <si>
    <t>Trần Thị</t>
  </si>
  <si>
    <t>Thương</t>
  </si>
  <si>
    <t>12/02/2007</t>
  </si>
  <si>
    <t>0374736054</t>
  </si>
  <si>
    <t>2004250612</t>
  </si>
  <si>
    <t>Đỗ Như</t>
  </si>
  <si>
    <t>Thùy</t>
  </si>
  <si>
    <t>0978448297</t>
  </si>
  <si>
    <t>2006250095</t>
  </si>
  <si>
    <t>Nguyễn Ngọc Minh</t>
  </si>
  <si>
    <t>Thy</t>
  </si>
  <si>
    <t>0332477800</t>
  </si>
  <si>
    <t>2006250041</t>
  </si>
  <si>
    <t>Trần Lâm Bảo</t>
  </si>
  <si>
    <t>0936619570</t>
  </si>
  <si>
    <t>2004250617</t>
  </si>
  <si>
    <t>Huỳnh Cẩm</t>
  </si>
  <si>
    <t>Tiên</t>
  </si>
  <si>
    <t>0353352722</t>
  </si>
  <si>
    <t>2004250614</t>
  </si>
  <si>
    <t>Ngô Thị Ngọc</t>
  </si>
  <si>
    <t>0909619145</t>
  </si>
  <si>
    <t>2009250069</t>
  </si>
  <si>
    <t>Nguyễn Mỹ</t>
  </si>
  <si>
    <t>0367742607</t>
  </si>
  <si>
    <t>2033250241</t>
  </si>
  <si>
    <t>Nguyễn Trần Thảo</t>
  </si>
  <si>
    <t>0399101657</t>
  </si>
  <si>
    <t>2009250068</t>
  </si>
  <si>
    <t>Phạm Thủy</t>
  </si>
  <si>
    <t>12/12/2007</t>
  </si>
  <si>
    <t>0908542524</t>
  </si>
  <si>
    <t>2009250073</t>
  </si>
  <si>
    <t>Trương Hoàng Thanh</t>
  </si>
  <si>
    <t>Trà</t>
  </si>
  <si>
    <t>0523054423</t>
  </si>
  <si>
    <t>2006250109</t>
  </si>
  <si>
    <t>Hồ Thị Bảo</t>
  </si>
  <si>
    <t>Trâm</t>
  </si>
  <si>
    <t>0389171581</t>
  </si>
  <si>
    <t>2006250131</t>
  </si>
  <si>
    <t>Hoàng Ngọc Bích</t>
  </si>
  <si>
    <t>07/01/2007</t>
  </si>
  <si>
    <t>0773522475</t>
  </si>
  <si>
    <t>2026250190</t>
  </si>
  <si>
    <t>Huỳnh Nguyễn Ngọc</t>
  </si>
  <si>
    <t>0931324660</t>
  </si>
  <si>
    <t>2004250642</t>
  </si>
  <si>
    <t>Võ Thị Thùy</t>
  </si>
  <si>
    <t>0363049287</t>
  </si>
  <si>
    <t>2009250074</t>
  </si>
  <si>
    <t>Nguyễn Võ Huyền</t>
  </si>
  <si>
    <t>Trân</t>
  </si>
  <si>
    <t>0935976131</t>
  </si>
  <si>
    <t>2006250110</t>
  </si>
  <si>
    <t>Thái Bảo</t>
  </si>
  <si>
    <t>0916155911</t>
  </si>
  <si>
    <t>2006250056</t>
  </si>
  <si>
    <t>Hồ Thị Yến</t>
  </si>
  <si>
    <t>Trang</t>
  </si>
  <si>
    <t>0878161598</t>
  </si>
  <si>
    <t>2045250196</t>
  </si>
  <si>
    <t>Vũ Thị Thùy</t>
  </si>
  <si>
    <t>10/05/2007</t>
  </si>
  <si>
    <t>0855595861</t>
  </si>
  <si>
    <t>2045250205</t>
  </si>
  <si>
    <t>Lê Hoàng Tuyết</t>
  </si>
  <si>
    <t>Trinh</t>
  </si>
  <si>
    <t>0708581073</t>
  </si>
  <si>
    <t>2006250103</t>
  </si>
  <si>
    <t>Nguyễn Thị Xuân</t>
  </si>
  <si>
    <t>0702701929</t>
  </si>
  <si>
    <t>2033250271</t>
  </si>
  <si>
    <t>Kiến Thị Cẩm</t>
  </si>
  <si>
    <t>0832096618</t>
  </si>
  <si>
    <t>2045250216</t>
  </si>
  <si>
    <t>Trương Gia</t>
  </si>
  <si>
    <t>Tuệ</t>
  </si>
  <si>
    <t>0329217012</t>
  </si>
  <si>
    <t>2006250048</t>
  </si>
  <si>
    <t>Trần Thị Kim</t>
  </si>
  <si>
    <t>Tuyền</t>
  </si>
  <si>
    <t>0933941335</t>
  </si>
  <si>
    <t>2026250068</t>
  </si>
  <si>
    <t>Phạm Thị Hoàng</t>
  </si>
  <si>
    <t>Uyên</t>
  </si>
  <si>
    <t>0947595250</t>
  </si>
  <si>
    <t>2045250219</t>
  </si>
  <si>
    <t>Phạm Vũ Phương</t>
  </si>
  <si>
    <t>01/11/2007</t>
  </si>
  <si>
    <t>0902594718</t>
  </si>
  <si>
    <t>2045250220</t>
  </si>
  <si>
    <t>Trần Thị Hồng</t>
  </si>
  <si>
    <t>Vân</t>
  </si>
  <si>
    <t>25/05/2007</t>
  </si>
  <si>
    <t>0965635778</t>
  </si>
  <si>
    <t>2026250053</t>
  </si>
  <si>
    <t>Trương Thanh</t>
  </si>
  <si>
    <t>0989854047</t>
  </si>
  <si>
    <t>2004250725</t>
  </si>
  <si>
    <t>Dương Thị Thảo</t>
  </si>
  <si>
    <t>Vy</t>
  </si>
  <si>
    <t>0945691741</t>
  </si>
  <si>
    <t>2045250230</t>
  </si>
  <si>
    <t>Hoàng Yến</t>
  </si>
  <si>
    <t>08/09/2006</t>
  </si>
  <si>
    <t>0589034951</t>
  </si>
  <si>
    <t>2006250086</t>
  </si>
  <si>
    <t>0869051375</t>
  </si>
  <si>
    <t>2006250049</t>
  </si>
  <si>
    <t>Nguyễn Thụy Thảo</t>
  </si>
  <si>
    <t>02/06/2007</t>
  </si>
  <si>
    <t>0903228450</t>
  </si>
  <si>
    <t>2045250228</t>
  </si>
  <si>
    <t>Phạm Nguyễn Khánh</t>
  </si>
  <si>
    <t>0869219710</t>
  </si>
  <si>
    <t>2045250226</t>
  </si>
  <si>
    <t>Trần Ngọc Bảo</t>
  </si>
  <si>
    <t>12/05/2007</t>
  </si>
  <si>
    <t>0913921160</t>
  </si>
  <si>
    <t>2045250227</t>
  </si>
  <si>
    <t>Võ Nguyễn Tường</t>
  </si>
  <si>
    <t>0984217375</t>
  </si>
  <si>
    <t>2045250234</t>
  </si>
  <si>
    <t>Phạm Thị Kim</t>
  </si>
  <si>
    <t>Xoàn</t>
  </si>
  <si>
    <t>0373470418</t>
  </si>
  <si>
    <t>2045250236</t>
  </si>
  <si>
    <t>Văn Thụy Đông</t>
  </si>
  <si>
    <t>Xuân</t>
  </si>
  <si>
    <t>08/01/2007</t>
  </si>
  <si>
    <t>0901350448</t>
  </si>
  <si>
    <t>2026250058</t>
  </si>
  <si>
    <t>Trần Ngọc Hải</t>
  </si>
  <si>
    <t>Yến</t>
  </si>
  <si>
    <t>26/11/2007</t>
  </si>
  <si>
    <t>0792261821</t>
  </si>
  <si>
    <t>DANH SÁCH SINH VIÊN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</si>
</sst>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8" x14ac:knownFonts="1">
    <font>
      <sz val="11"/>
      <color theme="1"/>
      <name val="Aptos Narrow"/>
      <family val="2"/>
      <scheme val="minor"/>
    </font>
    <font>
      <sz val="8"/>
      <name val="Aptos Narrow"/>
      <family val="2"/>
      <scheme val="minor"/>
    </font>
    <font>
      <sz val="14"/>
      <color theme="1"/>
      <name val="Times New Roman"/>
      <family val="1"/>
    </font>
    <font>
      <sz val="20"/>
      <color theme="1"/>
      <name val="Times New Roman"/>
      <family val="1"/>
    </font>
    <font>
      <sz val="11"/>
      <color theme="1"/>
      <name val="Times New Roman"/>
      <family val="1"/>
    </font>
    <font>
      <sz val="16"/>
      <color theme="1"/>
      <name val="Times New Roman"/>
      <family val="1"/>
    </font>
    <font>
      <b/>
      <sz val="16"/>
      <color theme="1"/>
      <name val="Times New Roman"/>
      <family val="1"/>
    </font>
    <font>
      <b/>
      <sz val="22"/>
      <color theme="1"/>
      <name val="Times New Roman"/>
      <family val="1"/>
    </font>
    <font>
      <b/>
      <sz val="13"/>
      <color theme="1"/>
      <name val="Times New Roman"/>
      <family val="1"/>
    </font>
    <font>
      <sz val="16"/>
      <name val="Times New Roman"/>
      <family val="1"/>
    </font>
    <font>
      <sz val="12"/>
      <color theme="1"/>
      <name val="Times New Roman"/>
      <family val="1"/>
    </font>
    <font>
      <b/>
      <sz val="12"/>
      <color theme="1"/>
      <name val="Times New Roman"/>
      <family val="1"/>
    </font>
    <font>
      <b/>
      <sz val="12"/>
      <name val="Times New Roman"/>
      <family val="1"/>
    </font>
    <font>
      <sz val="12"/>
      <name val="Times New Roman"/>
      <family val="1"/>
    </font>
    <font>
      <b/>
      <sz val="13"/>
      <name val="Times New Roman"/>
      <family val="1"/>
    </font>
    <font>
      <b/>
      <sz val="14"/>
      <color rgb="FFFF0000"/>
      <name val="Times New Roman"/>
      <family val="1"/>
    </font>
    <font>
      <b/>
      <sz val="11"/>
      <color theme="1"/>
      <name val="Aptos Narrow"/>
      <family val="2"/>
      <scheme val="minor"/>
    </font>
    <font>
      <sz val="12"/>
      <color rgb="FFFFFF00"/>
      <name val="Times New Roman"/>
      <family val="1"/>
    </font>
    <font>
      <sz val="11"/>
      <color rgb="FFFFFF00"/>
      <name val="Aptos Narrow"/>
      <family val="2"/>
      <scheme val="minor"/>
    </font>
    <font>
      <sz val="11"/>
      <name val="Aptos Narrow"/>
      <family val="2"/>
      <scheme val="minor"/>
    </font>
    <font>
      <sz val="12"/>
      <color theme="4"/>
      <name val="Times New Roman"/>
      <family val="1"/>
    </font>
    <font>
      <sz val="11"/>
      <color theme="4"/>
      <name val="Aptos Narrow"/>
      <family val="2"/>
      <scheme val="minor"/>
    </font>
    <font>
      <sz val="12"/>
      <color rgb="FF92D050"/>
      <name val="Times New Roman"/>
      <family val="1"/>
    </font>
    <font>
      <sz val="11"/>
      <color rgb="FF92D050"/>
      <name val="Aptos Narrow"/>
      <family val="2"/>
      <scheme val="minor"/>
    </font>
    <font>
      <sz val="12"/>
      <color theme="6"/>
      <name val="Times New Roman"/>
      <family val="1"/>
    </font>
    <font>
      <sz val="11"/>
      <color theme="6"/>
      <name val="Aptos Narrow"/>
      <family val="2"/>
      <scheme val="minor"/>
    </font>
    <font>
      <sz val="12"/>
      <color rgb="FFFF0000"/>
      <name val="Times New Roman"/>
      <family val="1"/>
    </font>
    <font>
      <sz val="12"/>
      <color rgb="FF7030A0"/>
      <name val="Times New Roman"/>
      <family val="1"/>
    </font>
    <font>
      <sz val="11"/>
      <color rgb="FF7030A0"/>
      <name val="Aptos Narrow"/>
      <family val="2"/>
      <scheme val="minor"/>
    </font>
    <font>
      <sz val="12"/>
      <color rgb="FF0070C0"/>
      <name val="Times New Roman"/>
      <family val="1"/>
    </font>
    <font>
      <sz val="11"/>
      <color rgb="FF0070C0"/>
      <name val="Aptos Narrow"/>
      <family val="2"/>
      <scheme val="minor"/>
    </font>
    <font>
      <sz val="13"/>
      <color theme="1"/>
      <name val="Times New Roman"/>
      <family val="1"/>
    </font>
    <font>
      <b/>
      <sz val="10"/>
      <color theme="1"/>
      <name val="Arial"/>
      <family val="2"/>
    </font>
    <font>
      <sz val="10"/>
      <color theme="1"/>
      <name val="Arial"/>
      <family val="2"/>
    </font>
    <font>
      <sz val="10"/>
      <color indexed="8"/>
      <name val="Arial"/>
      <family val="2"/>
    </font>
    <font>
      <i/>
      <sz val="9"/>
      <color theme="1"/>
      <name val="Arial"/>
      <family val="2"/>
    </font>
    <font>
      <sz val="11"/>
      <color theme="1"/>
      <name val="Arial"/>
      <family val="2"/>
    </font>
    <font>
      <sz val="12"/>
      <color theme="1"/>
      <name val="Arial"/>
      <family val="2"/>
    </font>
  </fonts>
  <fills count="1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8" tint="0.59999389629810485"/>
        <bgColor indexed="64"/>
      </patternFill>
    </fill>
    <fill>
      <patternFill patternType="solid">
        <fgColor rgb="FFFFC000"/>
        <bgColor indexed="64"/>
      </patternFill>
    </fill>
    <fill>
      <patternFill patternType="solid">
        <fgColor indexed="22"/>
        <bgColor indexed="64"/>
      </patternFill>
    </fill>
    <fill>
      <patternFill patternType="solid">
        <fgColor theme="5" tint="0.79998168889431442"/>
        <bgColor indexed="64"/>
      </patternFill>
    </fill>
    <fill>
      <patternFill patternType="solid">
        <fgColor theme="3" tint="0.89999084444715716"/>
        <bgColor indexed="64"/>
      </patternFill>
    </fill>
    <fill>
      <patternFill patternType="solid">
        <fgColor theme="6" tint="0.59999389629810485"/>
        <bgColor indexed="64"/>
      </patternFill>
    </fill>
    <fill>
      <patternFill patternType="solid">
        <fgColor rgb="FFFFFFFF"/>
        <bgColor indexed="64"/>
      </patternFill>
    </fill>
    <fill>
      <patternFill patternType="solid">
        <fgColor theme="3" tint="0.74999237037263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medium">
        <color indexed="64"/>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style="thin">
        <color rgb="FF000000"/>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s>
  <cellStyleXfs count="1">
    <xf numFmtId="0" fontId="0" fillId="0" borderId="0"/>
  </cellStyleXfs>
  <cellXfs count="361">
    <xf numFmtId="0" fontId="0" fillId="0" borderId="0" xfId="0"/>
    <xf numFmtId="0" fontId="10" fillId="0" borderId="0" xfId="0" applyFont="1" applyAlignment="1" applyProtection="1">
      <alignment horizontal="center" vertical="center"/>
      <protection locked="0"/>
    </xf>
    <xf numFmtId="0" fontId="10" fillId="0" borderId="0" xfId="0" applyFont="1" applyAlignment="1" applyProtection="1">
      <alignment vertical="center"/>
      <protection locked="0"/>
    </xf>
    <xf numFmtId="164" fontId="10" fillId="0" borderId="0" xfId="0" applyNumberFormat="1" applyFont="1" applyAlignment="1" applyProtection="1">
      <alignment vertical="center"/>
      <protection locked="0"/>
    </xf>
    <xf numFmtId="0" fontId="11" fillId="0" borderId="1" xfId="0" applyFont="1" applyBorder="1" applyAlignment="1" applyProtection="1">
      <alignment horizontal="center" vertical="center"/>
      <protection hidden="1"/>
    </xf>
    <xf numFmtId="0" fontId="10" fillId="0" borderId="0" xfId="0" applyFont="1" applyAlignment="1" applyProtection="1">
      <alignment horizontal="center" vertical="center"/>
      <protection hidden="1"/>
    </xf>
    <xf numFmtId="0" fontId="10" fillId="0" borderId="0" xfId="0" applyFont="1" applyAlignment="1" applyProtection="1">
      <alignment vertical="center"/>
      <protection hidden="1"/>
    </xf>
    <xf numFmtId="164" fontId="10" fillId="0" borderId="1" xfId="0" applyNumberFormat="1" applyFont="1" applyBorder="1" applyAlignment="1" applyProtection="1">
      <alignment vertical="center"/>
      <protection hidden="1"/>
    </xf>
    <xf numFmtId="0" fontId="11" fillId="0" borderId="1" xfId="0" applyFont="1" applyBorder="1" applyAlignment="1" applyProtection="1">
      <alignment horizontal="centerContinuous" vertical="center"/>
      <protection hidden="1"/>
    </xf>
    <xf numFmtId="0" fontId="10" fillId="0" borderId="1" xfId="0" applyFont="1" applyBorder="1" applyAlignment="1" applyProtection="1">
      <alignment horizontal="centerContinuous" vertical="center"/>
      <protection hidden="1"/>
    </xf>
    <xf numFmtId="0" fontId="10" fillId="0" borderId="1" xfId="0" applyFont="1" applyBorder="1" applyAlignment="1" applyProtection="1">
      <alignment horizontal="center" vertical="center"/>
      <protection hidden="1"/>
    </xf>
    <xf numFmtId="0" fontId="10" fillId="0" borderId="1" xfId="0" applyFont="1" applyBorder="1" applyAlignment="1" applyProtection="1">
      <alignment vertical="center"/>
      <protection hidden="1"/>
    </xf>
    <xf numFmtId="0" fontId="10" fillId="11" borderId="1" xfId="0" applyFont="1" applyFill="1" applyBorder="1" applyAlignment="1" applyProtection="1">
      <alignment vertical="center"/>
      <protection hidden="1"/>
    </xf>
    <xf numFmtId="0" fontId="10" fillId="0" borderId="1" xfId="0" applyFont="1" applyBorder="1" applyAlignment="1" applyProtection="1">
      <alignment horizontal="right" vertical="center"/>
      <protection hidden="1"/>
    </xf>
    <xf numFmtId="0" fontId="0" fillId="0" borderId="0" xfId="0" applyProtection="1">
      <protection locked="0"/>
    </xf>
    <xf numFmtId="0" fontId="10" fillId="0" borderId="0" xfId="0" applyFont="1" applyProtection="1">
      <protection locked="0"/>
    </xf>
    <xf numFmtId="14" fontId="10" fillId="0" borderId="0" xfId="0" applyNumberFormat="1" applyFont="1" applyProtection="1">
      <protection locked="0"/>
    </xf>
    <xf numFmtId="0" fontId="10" fillId="0" borderId="0" xfId="0" applyFont="1" applyAlignment="1" applyProtection="1">
      <alignment horizontal="left" vertical="center"/>
      <protection locked="0"/>
    </xf>
    <xf numFmtId="0" fontId="10" fillId="0" borderId="0" xfId="0" applyFont="1" applyAlignment="1" applyProtection="1">
      <alignment wrapText="1"/>
      <protection locked="0"/>
    </xf>
    <xf numFmtId="0" fontId="6" fillId="0" borderId="10" xfId="0" applyFont="1" applyBorder="1" applyAlignment="1" applyProtection="1">
      <alignment horizontal="centerContinuous" vertical="center"/>
      <protection hidden="1"/>
    </xf>
    <xf numFmtId="14" fontId="5" fillId="0" borderId="11" xfId="0" applyNumberFormat="1" applyFont="1" applyBorder="1" applyAlignment="1" applyProtection="1">
      <alignment horizontal="centerContinuous" vertical="center"/>
      <protection hidden="1"/>
    </xf>
    <xf numFmtId="0" fontId="5" fillId="0" borderId="11" xfId="0" applyFont="1" applyBorder="1" applyAlignment="1" applyProtection="1">
      <alignment horizontal="centerContinuous" vertical="center"/>
      <protection hidden="1"/>
    </xf>
    <xf numFmtId="0" fontId="6" fillId="0" borderId="11" xfId="0" applyFont="1" applyBorder="1" applyAlignment="1" applyProtection="1">
      <alignment horizontal="centerContinuous" vertical="center"/>
      <protection hidden="1"/>
    </xf>
    <xf numFmtId="0" fontId="6" fillId="0" borderId="11" xfId="0" applyFont="1" applyBorder="1" applyAlignment="1" applyProtection="1">
      <alignment horizontal="centerContinuous" vertical="center" wrapText="1"/>
      <protection hidden="1"/>
    </xf>
    <xf numFmtId="0" fontId="11" fillId="0" borderId="11" xfId="0" applyFont="1" applyBorder="1" applyAlignment="1" applyProtection="1">
      <alignment horizontal="center" vertical="center"/>
      <protection hidden="1"/>
    </xf>
    <xf numFmtId="0" fontId="10" fillId="0" borderId="11" xfId="0" applyFont="1" applyBorder="1" applyAlignment="1" applyProtection="1">
      <alignment horizontal="center" vertical="center"/>
      <protection hidden="1"/>
    </xf>
    <xf numFmtId="0" fontId="10" fillId="0" borderId="24" xfId="0" applyFont="1" applyBorder="1" applyAlignment="1" applyProtection="1">
      <alignment horizontal="center" vertical="center"/>
      <protection hidden="1"/>
    </xf>
    <xf numFmtId="0" fontId="10" fillId="0" borderId="20" xfId="0" applyFont="1" applyBorder="1" applyProtection="1">
      <protection hidden="1"/>
    </xf>
    <xf numFmtId="14" fontId="10" fillId="0" borderId="4" xfId="0" applyNumberFormat="1" applyFont="1" applyBorder="1" applyProtection="1">
      <protection hidden="1"/>
    </xf>
    <xf numFmtId="0" fontId="10" fillId="0" borderId="4" xfId="0" applyFont="1" applyBorder="1" applyAlignment="1" applyProtection="1">
      <alignment horizontal="center" vertical="center"/>
      <protection hidden="1"/>
    </xf>
    <xf numFmtId="0" fontId="10" fillId="0" borderId="4" xfId="0" applyFont="1" applyBorder="1" applyAlignment="1" applyProtection="1">
      <alignment horizontal="left" vertical="center"/>
      <protection hidden="1"/>
    </xf>
    <xf numFmtId="0" fontId="10" fillId="0" borderId="4" xfId="0" applyFont="1" applyBorder="1" applyAlignment="1" applyProtection="1">
      <alignment wrapText="1"/>
      <protection hidden="1"/>
    </xf>
    <xf numFmtId="0" fontId="11" fillId="0" borderId="4" xfId="0" applyFont="1" applyBorder="1" applyAlignment="1" applyProtection="1">
      <alignment horizontal="center" vertical="center"/>
      <protection hidden="1"/>
    </xf>
    <xf numFmtId="164" fontId="11" fillId="0" borderId="4" xfId="0" applyNumberFormat="1" applyFont="1" applyBorder="1" applyAlignment="1" applyProtection="1">
      <alignment horizontal="center" vertical="center"/>
      <protection hidden="1"/>
    </xf>
    <xf numFmtId="0" fontId="10" fillId="0" borderId="27" xfId="0" applyFont="1" applyBorder="1" applyAlignment="1" applyProtection="1">
      <alignment horizontal="center" vertical="center"/>
      <protection hidden="1"/>
    </xf>
    <xf numFmtId="0" fontId="11" fillId="0" borderId="15" xfId="0" applyFont="1" applyBorder="1" applyAlignment="1" applyProtection="1">
      <alignment horizontal="center" vertical="center"/>
      <protection hidden="1"/>
    </xf>
    <xf numFmtId="14" fontId="11" fillId="0" borderId="16" xfId="0" applyNumberFormat="1" applyFont="1" applyBorder="1" applyAlignment="1" applyProtection="1">
      <alignment horizontal="center" vertical="center"/>
      <protection hidden="1"/>
    </xf>
    <xf numFmtId="0" fontId="11" fillId="0" borderId="16" xfId="0" applyFont="1" applyBorder="1" applyAlignment="1" applyProtection="1">
      <alignment horizontal="center" vertical="center"/>
      <protection hidden="1"/>
    </xf>
    <xf numFmtId="0" fontId="11" fillId="0" borderId="16" xfId="0" applyFont="1" applyBorder="1" applyAlignment="1" applyProtection="1">
      <alignment horizontal="center" wrapText="1"/>
      <protection hidden="1"/>
    </xf>
    <xf numFmtId="0" fontId="11" fillId="0" borderId="17" xfId="0" applyFont="1" applyBorder="1" applyAlignment="1" applyProtection="1">
      <alignment horizontal="center" vertical="center"/>
      <protection hidden="1"/>
    </xf>
    <xf numFmtId="0" fontId="13" fillId="9" borderId="5" xfId="0" applyFont="1" applyFill="1" applyBorder="1" applyAlignment="1" applyProtection="1">
      <alignment vertical="center"/>
      <protection hidden="1"/>
    </xf>
    <xf numFmtId="0" fontId="13" fillId="9" borderId="5" xfId="0" applyFont="1" applyFill="1" applyBorder="1" applyAlignment="1" applyProtection="1">
      <alignment horizontal="right" vertical="center"/>
      <protection hidden="1"/>
    </xf>
    <xf numFmtId="0" fontId="13" fillId="9" borderId="5" xfId="0" applyFont="1" applyFill="1" applyBorder="1" applyAlignment="1" applyProtection="1">
      <alignment horizontal="center" vertical="center"/>
      <protection hidden="1"/>
    </xf>
    <xf numFmtId="0" fontId="13" fillId="9" borderId="5" xfId="0" applyFont="1" applyFill="1" applyBorder="1" applyAlignment="1" applyProtection="1">
      <alignment vertical="center" wrapText="1"/>
      <protection hidden="1"/>
    </xf>
    <xf numFmtId="0" fontId="13" fillId="9" borderId="1" xfId="0" applyFont="1" applyFill="1" applyBorder="1" applyAlignment="1" applyProtection="1">
      <alignment vertical="center"/>
      <protection hidden="1"/>
    </xf>
    <xf numFmtId="0" fontId="13" fillId="9" borderId="1" xfId="0" applyFont="1" applyFill="1" applyBorder="1" applyAlignment="1" applyProtection="1">
      <alignment horizontal="right" vertical="center"/>
      <protection hidden="1"/>
    </xf>
    <xf numFmtId="0" fontId="13" fillId="9" borderId="1" xfId="0" applyFont="1" applyFill="1" applyBorder="1" applyAlignment="1" applyProtection="1">
      <alignment horizontal="center" vertical="center"/>
      <protection hidden="1"/>
    </xf>
    <xf numFmtId="0" fontId="13" fillId="9" borderId="1" xfId="0" applyFont="1" applyFill="1" applyBorder="1" applyAlignment="1" applyProtection="1">
      <alignment vertical="center" wrapText="1"/>
      <protection hidden="1"/>
    </xf>
    <xf numFmtId="0" fontId="13" fillId="9" borderId="4" xfId="0" applyFont="1" applyFill="1" applyBorder="1" applyAlignment="1" applyProtection="1">
      <alignment vertical="center"/>
      <protection hidden="1"/>
    </xf>
    <xf numFmtId="0" fontId="13" fillId="9" borderId="4" xfId="0" applyFont="1" applyFill="1" applyBorder="1" applyAlignment="1" applyProtection="1">
      <alignment horizontal="right" vertical="center"/>
      <protection hidden="1"/>
    </xf>
    <xf numFmtId="0" fontId="13" fillId="9" borderId="4" xfId="0" applyFont="1" applyFill="1" applyBorder="1" applyAlignment="1" applyProtection="1">
      <alignment horizontal="center" vertical="center"/>
      <protection hidden="1"/>
    </xf>
    <xf numFmtId="0" fontId="13" fillId="10" borderId="11" xfId="0" applyFont="1" applyFill="1" applyBorder="1" applyAlignment="1" applyProtection="1">
      <alignment horizontal="center" vertical="center"/>
      <protection hidden="1"/>
    </xf>
    <xf numFmtId="0" fontId="13" fillId="10" borderId="11" xfId="0" applyFont="1" applyFill="1" applyBorder="1" applyAlignment="1" applyProtection="1">
      <alignment horizontal="left" vertical="center"/>
      <protection hidden="1"/>
    </xf>
    <xf numFmtId="0" fontId="13" fillId="10" borderId="1" xfId="0" applyFont="1" applyFill="1" applyBorder="1" applyAlignment="1" applyProtection="1">
      <alignment horizontal="center" vertical="center"/>
      <protection hidden="1"/>
    </xf>
    <xf numFmtId="0" fontId="13" fillId="10" borderId="1" xfId="0" applyFont="1" applyFill="1" applyBorder="1" applyAlignment="1" applyProtection="1">
      <alignment horizontal="left" vertical="center"/>
      <protection hidden="1"/>
    </xf>
    <xf numFmtId="0" fontId="13" fillId="10" borderId="1" xfId="0" applyFont="1" applyFill="1" applyBorder="1" applyAlignment="1" applyProtection="1">
      <alignment vertical="center" wrapText="1"/>
      <protection hidden="1"/>
    </xf>
    <xf numFmtId="0" fontId="13" fillId="10" borderId="1" xfId="0" applyFont="1" applyFill="1" applyBorder="1" applyAlignment="1" applyProtection="1">
      <alignment horizontal="right" vertical="center"/>
      <protection hidden="1"/>
    </xf>
    <xf numFmtId="0" fontId="13" fillId="10" borderId="14" xfId="0" applyFont="1" applyFill="1" applyBorder="1" applyAlignment="1" applyProtection="1">
      <alignment horizontal="center" vertical="center"/>
      <protection hidden="1"/>
    </xf>
    <xf numFmtId="0" fontId="13" fillId="10" borderId="14" xfId="0" applyFont="1" applyFill="1" applyBorder="1" applyAlignment="1" applyProtection="1">
      <alignment horizontal="right" vertical="center"/>
      <protection hidden="1"/>
    </xf>
    <xf numFmtId="0" fontId="13" fillId="9" borderId="5" xfId="0" applyFont="1" applyFill="1" applyBorder="1" applyAlignment="1" applyProtection="1">
      <alignment horizontal="left" vertical="center"/>
      <protection hidden="1"/>
    </xf>
    <xf numFmtId="0" fontId="13" fillId="9" borderId="1" xfId="0" applyFont="1" applyFill="1" applyBorder="1" applyAlignment="1" applyProtection="1">
      <alignment horizontal="left" vertical="center"/>
      <protection hidden="1"/>
    </xf>
    <xf numFmtId="0" fontId="13" fillId="9" borderId="4" xfId="0" applyFont="1" applyFill="1" applyBorder="1" applyAlignment="1" applyProtection="1">
      <alignment horizontal="left" vertical="center"/>
      <protection hidden="1"/>
    </xf>
    <xf numFmtId="0" fontId="13" fillId="10" borderId="14" xfId="0" applyFont="1" applyFill="1" applyBorder="1" applyAlignment="1" applyProtection="1">
      <alignment horizontal="left" vertical="center"/>
      <protection hidden="1"/>
    </xf>
    <xf numFmtId="0" fontId="13" fillId="10" borderId="11" xfId="0" applyFont="1" applyFill="1" applyBorder="1" applyAlignment="1" applyProtection="1">
      <alignment horizontal="right" vertical="center"/>
      <protection hidden="1"/>
    </xf>
    <xf numFmtId="0" fontId="13" fillId="9" borderId="14" xfId="0" applyFont="1" applyFill="1" applyBorder="1" applyAlignment="1" applyProtection="1">
      <alignment horizontal="right" vertical="center"/>
      <protection hidden="1"/>
    </xf>
    <xf numFmtId="0" fontId="11" fillId="0" borderId="9" xfId="0" applyFont="1" applyBorder="1" applyAlignment="1" applyProtection="1">
      <alignment horizontal="center" vertical="center"/>
      <protection hidden="1"/>
    </xf>
    <xf numFmtId="14" fontId="11" fillId="0" borderId="18" xfId="0" applyNumberFormat="1" applyFont="1" applyBorder="1" applyAlignment="1" applyProtection="1">
      <alignment horizontal="center" vertical="center"/>
      <protection hidden="1"/>
    </xf>
    <xf numFmtId="0" fontId="11" fillId="0" borderId="21" xfId="0" applyFont="1" applyBorder="1" applyAlignment="1" applyProtection="1">
      <alignment horizontal="center" vertical="center"/>
      <protection hidden="1"/>
    </xf>
    <xf numFmtId="0" fontId="14" fillId="0" borderId="0" xfId="0" applyFont="1" applyAlignment="1" applyProtection="1">
      <alignment horizontal="centerContinuous" vertical="center"/>
      <protection hidden="1"/>
    </xf>
    <xf numFmtId="0" fontId="0" fillId="0" borderId="0" xfId="0" applyAlignment="1" applyProtection="1">
      <alignment horizontal="centerContinuous" vertical="center"/>
      <protection hidden="1"/>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12" fillId="8" borderId="22" xfId="0" applyFont="1" applyFill="1" applyBorder="1" applyAlignment="1" applyProtection="1">
      <alignment horizontal="center" vertical="center" wrapText="1"/>
      <protection hidden="1"/>
    </xf>
    <xf numFmtId="0" fontId="10" fillId="0" borderId="22" xfId="0" applyFont="1" applyBorder="1" applyAlignment="1" applyProtection="1">
      <alignment horizontal="center" vertical="center" wrapText="1"/>
      <protection hidden="1"/>
    </xf>
    <xf numFmtId="0" fontId="10" fillId="0" borderId="22" xfId="0" applyFont="1" applyBorder="1" applyAlignment="1" applyProtection="1">
      <alignment vertical="center" wrapText="1"/>
      <protection hidden="1"/>
    </xf>
    <xf numFmtId="0" fontId="10" fillId="0" borderId="22" xfId="0" quotePrefix="1" applyFont="1" applyBorder="1" applyAlignment="1" applyProtection="1">
      <alignment horizontal="center" vertical="center" wrapText="1"/>
      <protection hidden="1"/>
    </xf>
    <xf numFmtId="0" fontId="10" fillId="0" borderId="1" xfId="0" applyFont="1" applyBorder="1" applyAlignment="1" applyProtection="1">
      <alignment horizontal="left" vertical="center"/>
      <protection hidden="1"/>
    </xf>
    <xf numFmtId="0" fontId="10" fillId="0" borderId="1" xfId="0" quotePrefix="1" applyFont="1" applyBorder="1" applyAlignment="1" applyProtection="1">
      <alignment horizontal="center" vertical="center"/>
      <protection hidden="1"/>
    </xf>
    <xf numFmtId="0" fontId="4" fillId="0" borderId="0" xfId="0" applyFont="1" applyAlignment="1" applyProtection="1">
      <alignment horizontal="center" vertical="center"/>
      <protection hidden="1"/>
    </xf>
    <xf numFmtId="0" fontId="4" fillId="0" borderId="0" xfId="0" applyFont="1" applyProtection="1">
      <protection hidden="1"/>
    </xf>
    <xf numFmtId="0" fontId="2" fillId="0" borderId="0" xfId="0" applyFont="1" applyAlignment="1" applyProtection="1">
      <alignment horizontal="center" vertical="center"/>
      <protection hidden="1"/>
    </xf>
    <xf numFmtId="0" fontId="5" fillId="0" borderId="1" xfId="0" applyFont="1" applyBorder="1" applyAlignment="1" applyProtection="1">
      <alignment horizontal="center"/>
      <protection hidden="1"/>
    </xf>
    <xf numFmtId="0" fontId="6" fillId="0" borderId="1" xfId="0" applyFont="1" applyBorder="1" applyAlignment="1" applyProtection="1">
      <alignment horizontal="center"/>
      <protection hidden="1"/>
    </xf>
    <xf numFmtId="0" fontId="6" fillId="0" borderId="1" xfId="0" applyFont="1" applyBorder="1" applyProtection="1">
      <protection hidden="1"/>
    </xf>
    <xf numFmtId="0" fontId="5" fillId="0" borderId="1" xfId="0" applyFont="1" applyBorder="1" applyProtection="1">
      <protection hidden="1"/>
    </xf>
    <xf numFmtId="0" fontId="2" fillId="0" borderId="1" xfId="0" applyFont="1" applyBorder="1" applyProtection="1">
      <protection hidden="1"/>
    </xf>
    <xf numFmtId="0" fontId="2" fillId="0" borderId="0" xfId="0" applyFont="1" applyProtection="1">
      <protection hidden="1"/>
    </xf>
    <xf numFmtId="0" fontId="4" fillId="0" borderId="19" xfId="0" applyFont="1" applyBorder="1" applyAlignment="1" applyProtection="1">
      <alignment vertical="center"/>
      <protection hidden="1"/>
    </xf>
    <xf numFmtId="0" fontId="6" fillId="0" borderId="1" xfId="0" applyFont="1" applyBorder="1" applyAlignment="1" applyProtection="1">
      <alignment horizontal="center" vertical="center" wrapText="1"/>
      <protection hidden="1"/>
    </xf>
    <xf numFmtId="0" fontId="4" fillId="0" borderId="1" xfId="0" applyFont="1" applyBorder="1" applyProtection="1">
      <protection hidden="1"/>
    </xf>
    <xf numFmtId="0" fontId="6" fillId="3" borderId="1" xfId="0" applyFont="1" applyFill="1" applyBorder="1" applyAlignment="1" applyProtection="1">
      <alignment horizontal="center" vertical="center" wrapText="1"/>
      <protection hidden="1"/>
    </xf>
    <xf numFmtId="0" fontId="5" fillId="0" borderId="1" xfId="0" applyFont="1" applyBorder="1" applyAlignment="1" applyProtection="1">
      <alignment horizontal="left" vertical="center"/>
      <protection hidden="1"/>
    </xf>
    <xf numFmtId="0" fontId="5" fillId="0" borderId="1" xfId="0" applyFont="1" applyBorder="1" applyAlignment="1" applyProtection="1">
      <alignment vertical="center" wrapText="1"/>
      <protection hidden="1"/>
    </xf>
    <xf numFmtId="0" fontId="2" fillId="0" borderId="0" xfId="0" applyFont="1" applyAlignment="1" applyProtection="1">
      <alignment vertical="center"/>
      <protection hidden="1"/>
    </xf>
    <xf numFmtId="0" fontId="6" fillId="4" borderId="1" xfId="0" applyFont="1" applyFill="1" applyBorder="1" applyAlignment="1" applyProtection="1">
      <alignment horizontal="center" vertical="center" wrapText="1"/>
      <protection hidden="1"/>
    </xf>
    <xf numFmtId="0" fontId="6" fillId="5" borderId="1" xfId="0" applyFont="1" applyFill="1" applyBorder="1" applyAlignment="1" applyProtection="1">
      <alignment horizontal="center" vertical="center" wrapText="1"/>
      <protection hidden="1"/>
    </xf>
    <xf numFmtId="0" fontId="6" fillId="6" borderId="1" xfId="0" applyFont="1" applyFill="1" applyBorder="1" applyAlignment="1" applyProtection="1">
      <alignment horizontal="center" vertical="center" wrapText="1"/>
      <protection hidden="1"/>
    </xf>
    <xf numFmtId="0" fontId="6" fillId="7" borderId="1" xfId="0" applyFont="1" applyFill="1" applyBorder="1" applyAlignment="1" applyProtection="1">
      <alignment horizontal="center" vertical="center" wrapText="1"/>
      <protection hidden="1"/>
    </xf>
    <xf numFmtId="0" fontId="5" fillId="0" borderId="0" xfId="0" applyFont="1" applyAlignment="1" applyProtection="1">
      <alignment horizontal="left" vertical="center" wrapText="1"/>
      <protection hidden="1"/>
    </xf>
    <xf numFmtId="0" fontId="5" fillId="0" borderId="0" xfId="0" applyFont="1" applyAlignment="1" applyProtection="1">
      <alignment vertical="center" wrapText="1"/>
      <protection hidden="1"/>
    </xf>
    <xf numFmtId="0" fontId="2" fillId="0" borderId="1" xfId="0" applyFont="1" applyBorder="1" applyAlignment="1" applyProtection="1">
      <alignment vertical="center"/>
      <protection hidden="1"/>
    </xf>
    <xf numFmtId="0" fontId="4" fillId="0" borderId="5" xfId="0" applyFont="1" applyBorder="1" applyProtection="1">
      <protection hidden="1"/>
    </xf>
    <xf numFmtId="0" fontId="5" fillId="4" borderId="1" xfId="0" applyFont="1" applyFill="1" applyBorder="1" applyAlignment="1" applyProtection="1">
      <alignment horizontal="center"/>
      <protection hidden="1"/>
    </xf>
    <xf numFmtId="0" fontId="5" fillId="0" borderId="1" xfId="0" applyFont="1" applyBorder="1" applyAlignment="1" applyProtection="1">
      <alignment vertical="center"/>
      <protection hidden="1"/>
    </xf>
    <xf numFmtId="0" fontId="5" fillId="0" borderId="1" xfId="0" applyFont="1" applyBorder="1" applyAlignment="1" applyProtection="1">
      <alignment horizontal="left"/>
      <protection hidden="1"/>
    </xf>
    <xf numFmtId="0" fontId="3" fillId="0" borderId="4" xfId="0" applyFont="1" applyBorder="1" applyProtection="1">
      <protection hidden="1"/>
    </xf>
    <xf numFmtId="0" fontId="3" fillId="0" borderId="5" xfId="0" applyFont="1" applyBorder="1" applyProtection="1">
      <protection hidden="1"/>
    </xf>
    <xf numFmtId="0" fontId="9" fillId="0" borderId="1" xfId="0" applyFont="1" applyBorder="1" applyAlignment="1" applyProtection="1">
      <alignment vertical="center" wrapText="1"/>
      <protection hidden="1"/>
    </xf>
    <xf numFmtId="0" fontId="9" fillId="2" borderId="1" xfId="0" applyFont="1" applyFill="1" applyBorder="1" applyAlignment="1" applyProtection="1">
      <alignment vertical="center" wrapText="1"/>
      <protection hidden="1"/>
    </xf>
    <xf numFmtId="0" fontId="2" fillId="0" borderId="0" xfId="0" applyFont="1" applyAlignment="1" applyProtection="1">
      <alignment horizontal="center"/>
      <protection hidden="1"/>
    </xf>
    <xf numFmtId="0" fontId="13" fillId="10" borderId="5" xfId="0" applyFont="1" applyFill="1" applyBorder="1" applyAlignment="1" applyProtection="1">
      <alignment horizontal="right" vertical="center"/>
      <protection hidden="1"/>
    </xf>
    <xf numFmtId="0" fontId="13" fillId="10" borderId="5" xfId="0" applyFont="1" applyFill="1" applyBorder="1" applyAlignment="1" applyProtection="1">
      <alignment horizontal="left" vertical="center"/>
      <protection hidden="1"/>
    </xf>
    <xf numFmtId="0" fontId="13" fillId="10" borderId="4" xfId="0" applyFont="1" applyFill="1" applyBorder="1" applyAlignment="1" applyProtection="1">
      <alignment horizontal="center" vertical="center"/>
      <protection hidden="1"/>
    </xf>
    <xf numFmtId="0" fontId="13" fillId="10" borderId="4" xfId="0" applyFont="1" applyFill="1" applyBorder="1" applyAlignment="1" applyProtection="1">
      <alignment horizontal="left" vertical="center"/>
      <protection hidden="1"/>
    </xf>
    <xf numFmtId="0" fontId="13" fillId="10" borderId="5" xfId="0" applyFont="1" applyFill="1" applyBorder="1" applyAlignment="1" applyProtection="1">
      <alignment horizontal="center" vertical="center"/>
      <protection hidden="1"/>
    </xf>
    <xf numFmtId="0" fontId="13" fillId="10" borderId="5" xfId="0" applyFont="1" applyFill="1" applyBorder="1" applyAlignment="1" applyProtection="1">
      <alignment vertical="center" wrapText="1"/>
      <protection hidden="1"/>
    </xf>
    <xf numFmtId="0" fontId="18" fillId="0" borderId="0" xfId="0" applyFont="1" applyProtection="1">
      <protection locked="0"/>
    </xf>
    <xf numFmtId="0" fontId="17" fillId="0" borderId="0" xfId="0" applyFont="1" applyProtection="1">
      <protection locked="0"/>
    </xf>
    <xf numFmtId="0" fontId="13" fillId="10" borderId="12" xfId="0" applyFont="1" applyFill="1" applyBorder="1" applyAlignment="1" applyProtection="1">
      <alignment horizontal="left" vertical="center" wrapText="1"/>
      <protection hidden="1"/>
    </xf>
    <xf numFmtId="164" fontId="13" fillId="10" borderId="1" xfId="0" quotePrefix="1" applyNumberFormat="1" applyFont="1" applyFill="1" applyBorder="1" applyAlignment="1" applyProtection="1">
      <alignment vertical="center" wrapText="1"/>
      <protection hidden="1"/>
    </xf>
    <xf numFmtId="16" fontId="13" fillId="10" borderId="1" xfId="0" quotePrefix="1" applyNumberFormat="1" applyFont="1" applyFill="1" applyBorder="1" applyAlignment="1" applyProtection="1">
      <alignment horizontal="center" vertical="center"/>
      <protection hidden="1"/>
    </xf>
    <xf numFmtId="16" fontId="13" fillId="10" borderId="25" xfId="0" quotePrefix="1" applyNumberFormat="1" applyFont="1" applyFill="1" applyBorder="1" applyAlignment="1" applyProtection="1">
      <alignment horizontal="center" vertical="center"/>
      <protection hidden="1"/>
    </xf>
    <xf numFmtId="0" fontId="19" fillId="0" borderId="0" xfId="0" applyFont="1" applyProtection="1">
      <protection locked="0"/>
    </xf>
    <xf numFmtId="0" fontId="13" fillId="0" borderId="0" xfId="0" applyFont="1" applyProtection="1">
      <protection locked="0"/>
    </xf>
    <xf numFmtId="0" fontId="13" fillId="9" borderId="12" xfId="0" applyFont="1" applyFill="1" applyBorder="1" applyAlignment="1" applyProtection="1">
      <alignment horizontal="left" vertical="center" wrapText="1"/>
      <protection hidden="1"/>
    </xf>
    <xf numFmtId="164" fontId="13" fillId="9" borderId="1" xfId="0" quotePrefix="1" applyNumberFormat="1" applyFont="1" applyFill="1" applyBorder="1" applyAlignment="1" applyProtection="1">
      <alignment vertical="center" wrapText="1"/>
      <protection hidden="1"/>
    </xf>
    <xf numFmtId="16" fontId="13" fillId="9" borderId="1" xfId="0" quotePrefix="1" applyNumberFormat="1" applyFont="1" applyFill="1" applyBorder="1" applyAlignment="1" applyProtection="1">
      <alignment vertical="center"/>
      <protection hidden="1"/>
    </xf>
    <xf numFmtId="16" fontId="13" fillId="9" borderId="25" xfId="0" quotePrefix="1" applyNumberFormat="1" applyFont="1" applyFill="1" applyBorder="1" applyAlignment="1" applyProtection="1">
      <alignment vertical="center"/>
      <protection hidden="1"/>
    </xf>
    <xf numFmtId="0" fontId="21" fillId="0" borderId="0" xfId="0" applyFont="1" applyProtection="1">
      <protection locked="0"/>
    </xf>
    <xf numFmtId="0" fontId="20" fillId="0" borderId="0" xfId="0" applyFont="1" applyProtection="1">
      <protection locked="0"/>
    </xf>
    <xf numFmtId="0" fontId="13" fillId="9" borderId="20" xfId="0" applyFont="1" applyFill="1" applyBorder="1" applyAlignment="1" applyProtection="1">
      <alignment horizontal="left" vertical="center" wrapText="1"/>
      <protection hidden="1"/>
    </xf>
    <xf numFmtId="164" fontId="13" fillId="9" borderId="4" xfId="0" quotePrefix="1" applyNumberFormat="1" applyFont="1" applyFill="1" applyBorder="1" applyAlignment="1" applyProtection="1">
      <alignment vertical="center" wrapText="1"/>
      <protection hidden="1"/>
    </xf>
    <xf numFmtId="16" fontId="13" fillId="9" borderId="4" xfId="0" quotePrefix="1" applyNumberFormat="1" applyFont="1" applyFill="1" applyBorder="1" applyAlignment="1" applyProtection="1">
      <alignment vertical="center"/>
      <protection hidden="1"/>
    </xf>
    <xf numFmtId="16" fontId="13" fillId="9" borderId="27" xfId="0" quotePrefix="1" applyNumberFormat="1" applyFont="1" applyFill="1" applyBorder="1" applyAlignment="1" applyProtection="1">
      <alignment vertical="center"/>
      <protection hidden="1"/>
    </xf>
    <xf numFmtId="0" fontId="13" fillId="10" borderId="13" xfId="0" applyFont="1" applyFill="1" applyBorder="1" applyAlignment="1" applyProtection="1">
      <alignment horizontal="left" vertical="center" wrapText="1"/>
      <protection hidden="1"/>
    </xf>
    <xf numFmtId="164" fontId="13" fillId="10" borderId="14" xfId="0" quotePrefix="1" applyNumberFormat="1" applyFont="1" applyFill="1" applyBorder="1" applyAlignment="1" applyProtection="1">
      <alignment vertical="center" wrapText="1"/>
      <protection hidden="1"/>
    </xf>
    <xf numFmtId="16" fontId="13" fillId="10" borderId="14" xfId="0" quotePrefix="1" applyNumberFormat="1" applyFont="1" applyFill="1" applyBorder="1" applyAlignment="1" applyProtection="1">
      <alignment horizontal="center" vertical="center"/>
      <protection hidden="1"/>
    </xf>
    <xf numFmtId="16" fontId="13" fillId="10" borderId="26" xfId="0" quotePrefix="1" applyNumberFormat="1" applyFont="1" applyFill="1" applyBorder="1" applyAlignment="1" applyProtection="1">
      <alignment horizontal="center" vertical="center"/>
      <protection hidden="1"/>
    </xf>
    <xf numFmtId="0" fontId="23" fillId="0" borderId="0" xfId="0" applyFont="1" applyProtection="1">
      <protection locked="0"/>
    </xf>
    <xf numFmtId="0" fontId="22" fillId="0" borderId="0" xfId="0" applyFont="1" applyProtection="1">
      <protection locked="0"/>
    </xf>
    <xf numFmtId="0" fontId="13" fillId="9" borderId="12" xfId="0" applyFont="1" applyFill="1" applyBorder="1" applyAlignment="1" applyProtection="1">
      <alignment horizontal="center" vertical="center" wrapText="1"/>
      <protection hidden="1"/>
    </xf>
    <xf numFmtId="0" fontId="13" fillId="10" borderId="12" xfId="0" applyFont="1" applyFill="1" applyBorder="1" applyAlignment="1" applyProtection="1">
      <alignment horizontal="center" vertical="center" wrapText="1"/>
      <protection hidden="1"/>
    </xf>
    <xf numFmtId="0" fontId="13" fillId="10" borderId="13" xfId="0" applyFont="1" applyFill="1" applyBorder="1" applyAlignment="1" applyProtection="1">
      <alignment horizontal="center" vertical="center" wrapText="1"/>
      <protection hidden="1"/>
    </xf>
    <xf numFmtId="0" fontId="13" fillId="10" borderId="1" xfId="0" applyFont="1" applyFill="1" applyBorder="1" applyAlignment="1" applyProtection="1">
      <alignment horizontal="center" vertical="center" wrapText="1"/>
      <protection hidden="1"/>
    </xf>
    <xf numFmtId="0" fontId="13" fillId="10" borderId="20" xfId="0" applyFont="1" applyFill="1" applyBorder="1" applyAlignment="1" applyProtection="1">
      <alignment horizontal="center" vertical="center" wrapText="1"/>
      <protection hidden="1"/>
    </xf>
    <xf numFmtId="0" fontId="13" fillId="9" borderId="5" xfId="0" applyFont="1" applyFill="1" applyBorder="1" applyAlignment="1" applyProtection="1">
      <alignment horizontal="center" vertical="center" wrapText="1"/>
      <protection hidden="1"/>
    </xf>
    <xf numFmtId="16" fontId="13" fillId="9" borderId="5" xfId="0" quotePrefix="1" applyNumberFormat="1" applyFont="1" applyFill="1" applyBorder="1" applyAlignment="1" applyProtection="1">
      <alignment vertical="center"/>
      <protection hidden="1"/>
    </xf>
    <xf numFmtId="16" fontId="13" fillId="9" borderId="28" xfId="0" quotePrefix="1" applyNumberFormat="1" applyFont="1" applyFill="1" applyBorder="1" applyAlignment="1" applyProtection="1">
      <alignment vertical="center"/>
      <protection hidden="1"/>
    </xf>
    <xf numFmtId="0" fontId="13" fillId="9" borderId="12" xfId="0" applyFont="1" applyFill="1" applyBorder="1" applyAlignment="1" applyProtection="1">
      <alignment vertical="center" wrapText="1"/>
      <protection hidden="1"/>
    </xf>
    <xf numFmtId="0" fontId="13" fillId="9" borderId="1" xfId="0" applyFont="1" applyFill="1" applyBorder="1" applyAlignment="1" applyProtection="1">
      <alignment horizontal="center" vertical="center" wrapText="1"/>
      <protection hidden="1"/>
    </xf>
    <xf numFmtId="0" fontId="13" fillId="9" borderId="20" xfId="0" applyFont="1" applyFill="1" applyBorder="1" applyAlignment="1" applyProtection="1">
      <alignment vertical="center" wrapText="1"/>
      <protection hidden="1"/>
    </xf>
    <xf numFmtId="0" fontId="13" fillId="10" borderId="10" xfId="0" applyFont="1" applyFill="1" applyBorder="1" applyAlignment="1" applyProtection="1">
      <alignment vertical="center" wrapText="1"/>
      <protection hidden="1"/>
    </xf>
    <xf numFmtId="0" fontId="13" fillId="10" borderId="11" xfId="0" applyFont="1" applyFill="1" applyBorder="1" applyAlignment="1" applyProtection="1">
      <alignment horizontal="center" vertical="center" wrapText="1"/>
      <protection hidden="1"/>
    </xf>
    <xf numFmtId="0" fontId="13" fillId="10" borderId="12" xfId="0" applyFont="1" applyFill="1" applyBorder="1" applyAlignment="1" applyProtection="1">
      <alignment vertical="center" wrapText="1"/>
      <protection hidden="1"/>
    </xf>
    <xf numFmtId="0" fontId="13" fillId="10" borderId="13" xfId="0" applyFont="1" applyFill="1" applyBorder="1" applyAlignment="1" applyProtection="1">
      <alignment vertical="center" wrapText="1"/>
      <protection hidden="1"/>
    </xf>
    <xf numFmtId="0" fontId="13" fillId="9" borderId="23" xfId="0" applyFont="1" applyFill="1" applyBorder="1" applyAlignment="1" applyProtection="1">
      <alignment horizontal="left" vertical="center" wrapText="1"/>
      <protection hidden="1"/>
    </xf>
    <xf numFmtId="164" fontId="13" fillId="9" borderId="5" xfId="0" applyNumberFormat="1" applyFont="1" applyFill="1" applyBorder="1" applyAlignment="1" applyProtection="1">
      <alignment vertical="center" wrapText="1"/>
      <protection hidden="1"/>
    </xf>
    <xf numFmtId="164" fontId="13" fillId="9" borderId="1" xfId="0" applyNumberFormat="1" applyFont="1" applyFill="1" applyBorder="1" applyAlignment="1" applyProtection="1">
      <alignment vertical="center" wrapText="1"/>
      <protection hidden="1"/>
    </xf>
    <xf numFmtId="164" fontId="13" fillId="9" borderId="4" xfId="0" applyNumberFormat="1" applyFont="1" applyFill="1" applyBorder="1" applyAlignment="1" applyProtection="1">
      <alignment vertical="center" wrapText="1"/>
      <protection hidden="1"/>
    </xf>
    <xf numFmtId="0" fontId="13" fillId="9" borderId="4" xfId="0" applyFont="1" applyFill="1" applyBorder="1" applyAlignment="1" applyProtection="1">
      <alignment horizontal="center" vertical="center" wrapText="1"/>
      <protection hidden="1"/>
    </xf>
    <xf numFmtId="0" fontId="13" fillId="10" borderId="10" xfId="0" applyFont="1" applyFill="1" applyBorder="1" applyAlignment="1" applyProtection="1">
      <alignment horizontal="left" vertical="center" wrapText="1"/>
      <protection hidden="1"/>
    </xf>
    <xf numFmtId="164" fontId="13" fillId="10" borderId="11" xfId="0" applyNumberFormat="1" applyFont="1" applyFill="1" applyBorder="1" applyAlignment="1" applyProtection="1">
      <alignment vertical="center" wrapText="1"/>
      <protection hidden="1"/>
    </xf>
    <xf numFmtId="16" fontId="13" fillId="10" borderId="11" xfId="0" quotePrefix="1" applyNumberFormat="1" applyFont="1" applyFill="1" applyBorder="1" applyAlignment="1" applyProtection="1">
      <alignment horizontal="center" vertical="center"/>
      <protection hidden="1"/>
    </xf>
    <xf numFmtId="16" fontId="13" fillId="10" borderId="24" xfId="0" quotePrefix="1" applyNumberFormat="1" applyFont="1" applyFill="1" applyBorder="1" applyAlignment="1" applyProtection="1">
      <alignment horizontal="center" vertical="center"/>
      <protection hidden="1"/>
    </xf>
    <xf numFmtId="164" fontId="13" fillId="10" borderId="1" xfId="0" applyNumberFormat="1" applyFont="1" applyFill="1" applyBorder="1" applyAlignment="1" applyProtection="1">
      <alignment vertical="center" wrapText="1"/>
      <protection hidden="1"/>
    </xf>
    <xf numFmtId="164" fontId="13" fillId="10" borderId="14" xfId="0" applyNumberFormat="1" applyFont="1" applyFill="1" applyBorder="1" applyAlignment="1" applyProtection="1">
      <alignment vertical="center" wrapText="1"/>
      <protection hidden="1"/>
    </xf>
    <xf numFmtId="0" fontId="13" fillId="10" borderId="14" xfId="0" applyFont="1" applyFill="1" applyBorder="1" applyAlignment="1" applyProtection="1">
      <alignment horizontal="center" vertical="center" wrapText="1"/>
      <protection hidden="1"/>
    </xf>
    <xf numFmtId="0" fontId="13" fillId="9" borderId="23" xfId="0" applyFont="1" applyFill="1" applyBorder="1" applyAlignment="1" applyProtection="1">
      <alignment horizontal="center" vertical="center" wrapText="1"/>
      <protection hidden="1"/>
    </xf>
    <xf numFmtId="0" fontId="13" fillId="9" borderId="20" xfId="0" applyFont="1" applyFill="1" applyBorder="1" applyAlignment="1" applyProtection="1">
      <alignment horizontal="center" vertical="center" wrapText="1"/>
      <protection hidden="1"/>
    </xf>
    <xf numFmtId="0" fontId="13" fillId="10" borderId="10" xfId="0" applyFont="1" applyFill="1" applyBorder="1" applyAlignment="1" applyProtection="1">
      <alignment horizontal="center" vertical="center" wrapText="1"/>
      <protection hidden="1"/>
    </xf>
    <xf numFmtId="16" fontId="13" fillId="9" borderId="5" xfId="0" quotePrefix="1" applyNumberFormat="1" applyFont="1" applyFill="1" applyBorder="1" applyAlignment="1" applyProtection="1">
      <alignment horizontal="left" vertical="center"/>
      <protection hidden="1"/>
    </xf>
    <xf numFmtId="16" fontId="13" fillId="9" borderId="28" xfId="0" quotePrefix="1" applyNumberFormat="1" applyFont="1" applyFill="1" applyBorder="1" applyAlignment="1" applyProtection="1">
      <alignment horizontal="left" vertical="center"/>
      <protection hidden="1"/>
    </xf>
    <xf numFmtId="0" fontId="25" fillId="0" borderId="0" xfId="0" applyFont="1" applyProtection="1">
      <protection locked="0"/>
    </xf>
    <xf numFmtId="0" fontId="24" fillId="0" borderId="0" xfId="0" applyFont="1" applyProtection="1">
      <protection locked="0"/>
    </xf>
    <xf numFmtId="0" fontId="26" fillId="0" borderId="0" xfId="0" applyFont="1" applyProtection="1">
      <protection locked="0"/>
    </xf>
    <xf numFmtId="0" fontId="28" fillId="0" borderId="0" xfId="0" applyFont="1" applyProtection="1">
      <protection locked="0"/>
    </xf>
    <xf numFmtId="0" fontId="27" fillId="0" borderId="0" xfId="0" applyFont="1" applyProtection="1">
      <protection locked="0"/>
    </xf>
    <xf numFmtId="0" fontId="28" fillId="2" borderId="0" xfId="0" applyFont="1" applyFill="1" applyProtection="1">
      <protection locked="0"/>
    </xf>
    <xf numFmtId="0" fontId="27" fillId="2" borderId="0" xfId="0" applyFont="1" applyFill="1" applyProtection="1">
      <protection locked="0"/>
    </xf>
    <xf numFmtId="0" fontId="30" fillId="0" borderId="0" xfId="0" applyFont="1" applyProtection="1">
      <protection locked="0"/>
    </xf>
    <xf numFmtId="0" fontId="29" fillId="0" borderId="0" xfId="0" applyFont="1" applyProtection="1">
      <protection locked="0"/>
    </xf>
    <xf numFmtId="0" fontId="29" fillId="10" borderId="0" xfId="0" applyFont="1" applyFill="1" applyAlignment="1" applyProtection="1">
      <alignment vertical="center" wrapText="1"/>
      <protection hidden="1"/>
    </xf>
    <xf numFmtId="0" fontId="19" fillId="2" borderId="0" xfId="0" applyFont="1" applyFill="1" applyProtection="1">
      <protection locked="0"/>
    </xf>
    <xf numFmtId="0" fontId="13" fillId="2" borderId="0" xfId="0" applyFont="1" applyFill="1" applyProtection="1">
      <protection locked="0"/>
    </xf>
    <xf numFmtId="0" fontId="13" fillId="10" borderId="10" xfId="0" applyFont="1" applyFill="1" applyBorder="1" applyAlignment="1" applyProtection="1">
      <alignment vertical="center"/>
      <protection hidden="1"/>
    </xf>
    <xf numFmtId="164" fontId="13" fillId="10" borderId="11" xfId="0" applyNumberFormat="1" applyFont="1" applyFill="1" applyBorder="1" applyAlignment="1" applyProtection="1">
      <alignment vertical="center"/>
      <protection hidden="1"/>
    </xf>
    <xf numFmtId="0" fontId="13" fillId="10" borderId="29" xfId="0" applyFont="1" applyFill="1" applyBorder="1" applyAlignment="1" applyProtection="1">
      <alignment vertical="center" wrapText="1"/>
      <protection hidden="1"/>
    </xf>
    <xf numFmtId="0" fontId="13" fillId="9" borderId="14" xfId="0" applyFont="1" applyFill="1" applyBorder="1" applyAlignment="1" applyProtection="1">
      <alignment horizontal="center" vertical="center"/>
      <protection hidden="1"/>
    </xf>
    <xf numFmtId="16" fontId="13" fillId="9" borderId="14" xfId="0" quotePrefix="1" applyNumberFormat="1" applyFont="1" applyFill="1" applyBorder="1" applyAlignment="1" applyProtection="1">
      <alignment vertical="center"/>
      <protection hidden="1"/>
    </xf>
    <xf numFmtId="16" fontId="13" fillId="9" borderId="26" xfId="0" quotePrefix="1" applyNumberFormat="1" applyFont="1" applyFill="1" applyBorder="1" applyAlignment="1" applyProtection="1">
      <alignment vertical="center"/>
      <protection hidden="1"/>
    </xf>
    <xf numFmtId="0" fontId="13" fillId="9" borderId="13" xfId="0" applyFont="1" applyFill="1" applyBorder="1" applyAlignment="1" applyProtection="1">
      <alignment horizontal="center" vertical="center" wrapText="1"/>
      <protection hidden="1"/>
    </xf>
    <xf numFmtId="164" fontId="13" fillId="9" borderId="14" xfId="0" quotePrefix="1" applyNumberFormat="1" applyFont="1" applyFill="1" applyBorder="1" applyAlignment="1" applyProtection="1">
      <alignment vertical="center" wrapText="1"/>
      <protection hidden="1"/>
    </xf>
    <xf numFmtId="0" fontId="13" fillId="9" borderId="14" xfId="0" applyFont="1" applyFill="1" applyBorder="1" applyAlignment="1" applyProtection="1">
      <alignment vertical="center"/>
      <protection hidden="1"/>
    </xf>
    <xf numFmtId="0" fontId="13" fillId="9" borderId="14" xfId="0" applyFont="1" applyFill="1" applyBorder="1" applyAlignment="1" applyProtection="1">
      <alignment horizontal="left" vertical="center"/>
      <protection hidden="1"/>
    </xf>
    <xf numFmtId="0" fontId="13" fillId="9" borderId="12" xfId="0" applyFont="1" applyFill="1" applyBorder="1" applyAlignment="1" applyProtection="1">
      <alignment horizontal="right" vertical="center" wrapText="1"/>
      <protection hidden="1"/>
    </xf>
    <xf numFmtId="0" fontId="13" fillId="9" borderId="13" xfId="0" applyFont="1" applyFill="1" applyBorder="1" applyAlignment="1" applyProtection="1">
      <alignment horizontal="right" vertical="center" wrapText="1"/>
      <protection hidden="1"/>
    </xf>
    <xf numFmtId="0" fontId="13" fillId="10" borderId="12" xfId="0" applyFont="1" applyFill="1" applyBorder="1" applyAlignment="1" applyProtection="1">
      <alignment horizontal="right" vertical="center" wrapText="1"/>
      <protection hidden="1"/>
    </xf>
    <xf numFmtId="0" fontId="13" fillId="10" borderId="13" xfId="0" applyFont="1" applyFill="1" applyBorder="1" applyAlignment="1" applyProtection="1">
      <alignment horizontal="right" vertical="center" wrapText="1"/>
      <protection hidden="1"/>
    </xf>
    <xf numFmtId="164" fontId="13" fillId="10" borderId="4" xfId="0" quotePrefix="1" applyNumberFormat="1" applyFont="1" applyFill="1" applyBorder="1" applyAlignment="1" applyProtection="1">
      <alignment vertical="center" wrapText="1"/>
      <protection hidden="1"/>
    </xf>
    <xf numFmtId="0" fontId="13" fillId="10" borderId="4" xfId="0" applyFont="1" applyFill="1" applyBorder="1" applyAlignment="1" applyProtection="1">
      <alignment horizontal="right" vertical="center"/>
      <protection hidden="1"/>
    </xf>
    <xf numFmtId="16" fontId="13" fillId="10" borderId="4" xfId="0" quotePrefix="1" applyNumberFormat="1" applyFont="1" applyFill="1" applyBorder="1" applyAlignment="1" applyProtection="1">
      <alignment horizontal="center" vertical="center"/>
      <protection hidden="1"/>
    </xf>
    <xf numFmtId="16" fontId="13" fillId="10" borderId="27" xfId="0" quotePrefix="1" applyNumberFormat="1" applyFont="1" applyFill="1" applyBorder="1" applyAlignment="1" applyProtection="1">
      <alignment horizontal="center" vertical="center"/>
      <protection hidden="1"/>
    </xf>
    <xf numFmtId="0" fontId="13" fillId="2" borderId="10" xfId="0" applyFont="1" applyFill="1" applyBorder="1" applyAlignment="1" applyProtection="1">
      <alignment horizontal="right" vertical="center" wrapText="1"/>
      <protection hidden="1"/>
    </xf>
    <xf numFmtId="164" fontId="13" fillId="2" borderId="11" xfId="0" quotePrefix="1" applyNumberFormat="1" applyFont="1" applyFill="1" applyBorder="1" applyAlignment="1" applyProtection="1">
      <alignment vertical="center" wrapText="1"/>
      <protection hidden="1"/>
    </xf>
    <xf numFmtId="0" fontId="13" fillId="2" borderId="11" xfId="0" applyFont="1" applyFill="1" applyBorder="1" applyAlignment="1" applyProtection="1">
      <alignment vertical="center"/>
      <protection hidden="1"/>
    </xf>
    <xf numFmtId="0" fontId="13" fillId="2" borderId="11" xfId="0" applyFont="1" applyFill="1" applyBorder="1" applyAlignment="1" applyProtection="1">
      <alignment horizontal="left" vertical="center"/>
      <protection hidden="1"/>
    </xf>
    <xf numFmtId="0" fontId="13" fillId="2" borderId="11" xfId="0" applyFont="1" applyFill="1" applyBorder="1" applyAlignment="1" applyProtection="1">
      <alignment horizontal="center" vertical="center"/>
      <protection hidden="1"/>
    </xf>
    <xf numFmtId="0" fontId="13" fillId="2" borderId="11" xfId="0" applyFont="1" applyFill="1" applyBorder="1" applyAlignment="1" applyProtection="1">
      <alignment vertical="center" wrapText="1"/>
      <protection hidden="1"/>
    </xf>
    <xf numFmtId="0" fontId="13" fillId="2" borderId="11" xfId="0" applyFont="1" applyFill="1" applyBorder="1" applyAlignment="1" applyProtection="1">
      <alignment horizontal="center" vertical="center" wrapText="1"/>
      <protection hidden="1"/>
    </xf>
    <xf numFmtId="16" fontId="13" fillId="2" borderId="11" xfId="0" quotePrefix="1" applyNumberFormat="1" applyFont="1" applyFill="1" applyBorder="1" applyAlignment="1" applyProtection="1">
      <alignment vertical="center"/>
      <protection hidden="1"/>
    </xf>
    <xf numFmtId="16" fontId="13" fillId="2" borderId="24" xfId="0" quotePrefix="1" applyNumberFormat="1" applyFont="1" applyFill="1" applyBorder="1" applyAlignment="1" applyProtection="1">
      <alignment vertical="center"/>
      <protection hidden="1"/>
    </xf>
    <xf numFmtId="0" fontId="26" fillId="2" borderId="0" xfId="0" applyFont="1" applyFill="1" applyProtection="1">
      <protection locked="0"/>
    </xf>
    <xf numFmtId="0" fontId="13" fillId="2" borderId="12" xfId="0" applyFont="1" applyFill="1" applyBorder="1" applyAlignment="1" applyProtection="1">
      <alignment horizontal="right" vertical="center" wrapText="1"/>
      <protection hidden="1"/>
    </xf>
    <xf numFmtId="164" fontId="13" fillId="2" borderId="1" xfId="0" quotePrefix="1" applyNumberFormat="1" applyFont="1" applyFill="1" applyBorder="1" applyAlignment="1" applyProtection="1">
      <alignment vertical="center" wrapText="1"/>
      <protection hidden="1"/>
    </xf>
    <xf numFmtId="0" fontId="13" fillId="2" borderId="1" xfId="0" applyFont="1" applyFill="1" applyBorder="1" applyAlignment="1" applyProtection="1">
      <alignment vertical="center"/>
      <protection hidden="1"/>
    </xf>
    <xf numFmtId="0" fontId="13" fillId="2" borderId="1" xfId="0" applyFont="1" applyFill="1" applyBorder="1" applyAlignment="1" applyProtection="1">
      <alignment horizontal="left" vertical="center"/>
      <protection hidden="1"/>
    </xf>
    <xf numFmtId="0" fontId="13" fillId="2" borderId="1" xfId="0" applyFont="1" applyFill="1" applyBorder="1" applyAlignment="1" applyProtection="1">
      <alignment horizontal="center" vertical="center"/>
      <protection hidden="1"/>
    </xf>
    <xf numFmtId="0" fontId="13" fillId="2" borderId="1" xfId="0" applyFont="1" applyFill="1" applyBorder="1" applyAlignment="1" applyProtection="1">
      <alignment horizontal="center" vertical="center" wrapText="1"/>
      <protection hidden="1"/>
    </xf>
    <xf numFmtId="16" fontId="13" fillId="2" borderId="1" xfId="0" quotePrefix="1" applyNumberFormat="1" applyFont="1" applyFill="1" applyBorder="1" applyAlignment="1" applyProtection="1">
      <alignment vertical="center"/>
      <protection hidden="1"/>
    </xf>
    <xf numFmtId="16" fontId="13" fillId="2" borderId="25" xfId="0" quotePrefix="1" applyNumberFormat="1" applyFont="1" applyFill="1" applyBorder="1" applyAlignment="1" applyProtection="1">
      <alignment vertical="center"/>
      <protection hidden="1"/>
    </xf>
    <xf numFmtId="16" fontId="13" fillId="2" borderId="11" xfId="0" quotePrefix="1" applyNumberFormat="1" applyFont="1" applyFill="1" applyBorder="1" applyAlignment="1" applyProtection="1">
      <alignment horizontal="center" vertical="center"/>
      <protection hidden="1"/>
    </xf>
    <xf numFmtId="16" fontId="13" fillId="2" borderId="24" xfId="0" quotePrefix="1" applyNumberFormat="1" applyFont="1" applyFill="1" applyBorder="1" applyAlignment="1" applyProtection="1">
      <alignment horizontal="center" vertical="center"/>
      <protection hidden="1"/>
    </xf>
    <xf numFmtId="16" fontId="13" fillId="2" borderId="1" xfId="0" quotePrefix="1" applyNumberFormat="1" applyFont="1" applyFill="1" applyBorder="1" applyAlignment="1" applyProtection="1">
      <alignment horizontal="center" vertical="center"/>
      <protection hidden="1"/>
    </xf>
    <xf numFmtId="16" fontId="13" fillId="2" borderId="25" xfId="0" quotePrefix="1" applyNumberFormat="1" applyFont="1" applyFill="1" applyBorder="1" applyAlignment="1" applyProtection="1">
      <alignment horizontal="center" vertical="center"/>
      <protection hidden="1"/>
    </xf>
    <xf numFmtId="0" fontId="13" fillId="2" borderId="23" xfId="0" applyFont="1" applyFill="1" applyBorder="1" applyAlignment="1" applyProtection="1">
      <alignment horizontal="left" vertical="center" wrapText="1"/>
      <protection hidden="1"/>
    </xf>
    <xf numFmtId="164" fontId="13" fillId="2" borderId="5" xfId="0" quotePrefix="1" applyNumberFormat="1" applyFont="1" applyFill="1" applyBorder="1" applyAlignment="1" applyProtection="1">
      <alignment vertical="center" wrapText="1"/>
      <protection hidden="1"/>
    </xf>
    <xf numFmtId="0" fontId="13" fillId="2" borderId="5" xfId="0" applyFont="1" applyFill="1" applyBorder="1" applyAlignment="1" applyProtection="1">
      <alignment vertical="center"/>
      <protection hidden="1"/>
    </xf>
    <xf numFmtId="0" fontId="13" fillId="2" borderId="5" xfId="0" applyFont="1" applyFill="1" applyBorder="1" applyAlignment="1" applyProtection="1">
      <alignment horizontal="left" vertical="center"/>
      <protection hidden="1"/>
    </xf>
    <xf numFmtId="0" fontId="13" fillId="2" borderId="5" xfId="0" applyFont="1" applyFill="1" applyBorder="1" applyAlignment="1" applyProtection="1">
      <alignment horizontal="center" vertical="center"/>
      <protection hidden="1"/>
    </xf>
    <xf numFmtId="0" fontId="13" fillId="2" borderId="1" xfId="0" applyFont="1" applyFill="1" applyBorder="1" applyAlignment="1" applyProtection="1">
      <alignment vertical="center" wrapText="1"/>
      <protection hidden="1"/>
    </xf>
    <xf numFmtId="0" fontId="13" fillId="2" borderId="5" xfId="0" applyFont="1" applyFill="1" applyBorder="1" applyAlignment="1" applyProtection="1">
      <alignment horizontal="center" vertical="center" wrapText="1"/>
      <protection hidden="1"/>
    </xf>
    <xf numFmtId="16" fontId="13" fillId="2" borderId="5" xfId="0" quotePrefix="1" applyNumberFormat="1" applyFont="1" applyFill="1" applyBorder="1" applyAlignment="1" applyProtection="1">
      <alignment vertical="center"/>
      <protection hidden="1"/>
    </xf>
    <xf numFmtId="16" fontId="13" fillId="2" borderId="28" xfId="0" quotePrefix="1" applyNumberFormat="1" applyFont="1" applyFill="1" applyBorder="1" applyAlignment="1" applyProtection="1">
      <alignment vertical="center"/>
      <protection hidden="1"/>
    </xf>
    <xf numFmtId="0" fontId="21" fillId="2" borderId="0" xfId="0" applyFont="1" applyFill="1" applyProtection="1">
      <protection locked="0"/>
    </xf>
    <xf numFmtId="0" fontId="20" fillId="2" borderId="0" xfId="0" applyFont="1" applyFill="1" applyProtection="1">
      <protection locked="0"/>
    </xf>
    <xf numFmtId="0" fontId="13" fillId="2" borderId="12" xfId="0" applyFont="1" applyFill="1" applyBorder="1" applyAlignment="1" applyProtection="1">
      <alignment horizontal="left" vertical="center" wrapText="1"/>
      <protection hidden="1"/>
    </xf>
    <xf numFmtId="0" fontId="13" fillId="2" borderId="10" xfId="0" applyFont="1" applyFill="1" applyBorder="1" applyAlignment="1" applyProtection="1">
      <alignment horizontal="left" vertical="center" wrapText="1"/>
      <protection hidden="1"/>
    </xf>
    <xf numFmtId="0" fontId="13" fillId="2" borderId="23" xfId="0" applyFont="1" applyFill="1" applyBorder="1" applyAlignment="1" applyProtection="1">
      <alignment horizontal="center" vertical="center" wrapText="1"/>
      <protection hidden="1"/>
    </xf>
    <xf numFmtId="0" fontId="18" fillId="2" borderId="0" xfId="0" applyFont="1" applyFill="1" applyProtection="1">
      <protection locked="0"/>
    </xf>
    <xf numFmtId="0" fontId="17" fillId="2" borderId="0" xfId="0" applyFont="1" applyFill="1" applyProtection="1">
      <protection locked="0"/>
    </xf>
    <xf numFmtId="0" fontId="13" fillId="2" borderId="12" xfId="0" applyFont="1" applyFill="1" applyBorder="1" applyAlignment="1" applyProtection="1">
      <alignment horizontal="center" vertical="center" wrapText="1"/>
      <protection hidden="1"/>
    </xf>
    <xf numFmtId="0" fontId="13" fillId="2" borderId="23" xfId="0" applyFont="1" applyFill="1" applyBorder="1" applyAlignment="1" applyProtection="1">
      <alignment vertical="center" wrapText="1"/>
      <protection hidden="1"/>
    </xf>
    <xf numFmtId="0" fontId="13" fillId="2" borderId="12" xfId="0" applyFont="1" applyFill="1" applyBorder="1" applyAlignment="1" applyProtection="1">
      <alignment vertical="center" wrapText="1"/>
      <protection hidden="1"/>
    </xf>
    <xf numFmtId="0" fontId="13" fillId="2" borderId="10" xfId="0" applyFont="1" applyFill="1" applyBorder="1" applyAlignment="1" applyProtection="1">
      <alignment vertical="center" wrapText="1"/>
      <protection hidden="1"/>
    </xf>
    <xf numFmtId="0" fontId="30" fillId="2" borderId="0" xfId="0" applyFont="1" applyFill="1" applyProtection="1">
      <protection locked="0"/>
    </xf>
    <xf numFmtId="0" fontId="29" fillId="2" borderId="0" xfId="0" applyFont="1" applyFill="1" applyProtection="1">
      <protection locked="0"/>
    </xf>
    <xf numFmtId="164" fontId="13" fillId="2" borderId="5" xfId="0" applyNumberFormat="1" applyFont="1" applyFill="1" applyBorder="1" applyAlignment="1" applyProtection="1">
      <alignment vertical="center" wrapText="1"/>
      <protection hidden="1"/>
    </xf>
    <xf numFmtId="164" fontId="13" fillId="2" borderId="1" xfId="0" applyNumberFormat="1" applyFont="1" applyFill="1" applyBorder="1" applyAlignment="1" applyProtection="1">
      <alignment vertical="center" wrapText="1"/>
      <protection hidden="1"/>
    </xf>
    <xf numFmtId="164" fontId="13" fillId="2" borderId="11" xfId="0" applyNumberFormat="1" applyFont="1" applyFill="1" applyBorder="1" applyAlignment="1" applyProtection="1">
      <alignment vertical="center" wrapText="1"/>
      <protection hidden="1"/>
    </xf>
    <xf numFmtId="0" fontId="13" fillId="2" borderId="0" xfId="0" applyFont="1" applyFill="1" applyAlignment="1" applyProtection="1">
      <alignment vertical="center" wrapText="1"/>
      <protection hidden="1"/>
    </xf>
    <xf numFmtId="0" fontId="13" fillId="2" borderId="20" xfId="0" applyFont="1" applyFill="1" applyBorder="1" applyAlignment="1" applyProtection="1">
      <alignment horizontal="center" vertical="center" wrapText="1"/>
      <protection hidden="1"/>
    </xf>
    <xf numFmtId="164" fontId="13" fillId="2" borderId="4" xfId="0" applyNumberFormat="1" applyFont="1" applyFill="1" applyBorder="1" applyAlignment="1" applyProtection="1">
      <alignment vertical="center" wrapText="1"/>
      <protection hidden="1"/>
    </xf>
    <xf numFmtId="0" fontId="13" fillId="2" borderId="4" xfId="0" applyFont="1" applyFill="1" applyBorder="1" applyAlignment="1" applyProtection="1">
      <alignment horizontal="center" vertical="center"/>
      <protection hidden="1"/>
    </xf>
    <xf numFmtId="0" fontId="13" fillId="2" borderId="4" xfId="0" applyFont="1" applyFill="1" applyBorder="1" applyAlignment="1" applyProtection="1">
      <alignment horizontal="left" vertical="center"/>
      <protection hidden="1"/>
    </xf>
    <xf numFmtId="0" fontId="12" fillId="2" borderId="1" xfId="0" applyFont="1" applyFill="1" applyBorder="1" applyAlignment="1" applyProtection="1">
      <alignment horizontal="left" vertical="center"/>
      <protection hidden="1"/>
    </xf>
    <xf numFmtId="164" fontId="10" fillId="7" borderId="16" xfId="0" quotePrefix="1" applyNumberFormat="1" applyFont="1" applyFill="1" applyBorder="1" applyAlignment="1" applyProtection="1">
      <alignment vertical="center" wrapText="1"/>
      <protection hidden="1"/>
    </xf>
    <xf numFmtId="0" fontId="10" fillId="7" borderId="16" xfId="0" applyFont="1" applyFill="1" applyBorder="1" applyAlignment="1" applyProtection="1">
      <alignment horizontal="right" vertical="center"/>
      <protection hidden="1"/>
    </xf>
    <xf numFmtId="0" fontId="13" fillId="7" borderId="11" xfId="0" applyFont="1" applyFill="1" applyBorder="1" applyAlignment="1" applyProtection="1">
      <alignment horizontal="left" vertical="center"/>
      <protection hidden="1"/>
    </xf>
    <xf numFmtId="0" fontId="12" fillId="7" borderId="16" xfId="0" applyFont="1" applyFill="1" applyBorder="1" applyAlignment="1" applyProtection="1">
      <alignment horizontal="center" vertical="center"/>
      <protection hidden="1"/>
    </xf>
    <xf numFmtId="0" fontId="10" fillId="7" borderId="16" xfId="0" applyFont="1" applyFill="1" applyBorder="1" applyAlignment="1" applyProtection="1">
      <alignment horizontal="center" vertical="center"/>
      <protection hidden="1"/>
    </xf>
    <xf numFmtId="0" fontId="10" fillId="7" borderId="16" xfId="0" quotePrefix="1" applyFont="1" applyFill="1" applyBorder="1" applyAlignment="1" applyProtection="1">
      <alignment horizontal="right" vertical="center"/>
      <protection hidden="1"/>
    </xf>
    <xf numFmtId="0" fontId="10" fillId="7" borderId="17" xfId="0" quotePrefix="1" applyFont="1" applyFill="1" applyBorder="1" applyAlignment="1" applyProtection="1">
      <alignment horizontal="right" vertical="center"/>
      <protection hidden="1"/>
    </xf>
    <xf numFmtId="0" fontId="13" fillId="7" borderId="0" xfId="0" applyFont="1" applyFill="1" applyProtection="1">
      <protection locked="0"/>
    </xf>
    <xf numFmtId="0" fontId="13" fillId="7" borderId="1" xfId="0" applyFont="1" applyFill="1" applyBorder="1" applyAlignment="1" applyProtection="1">
      <alignment horizontal="left" vertical="center"/>
      <protection hidden="1"/>
    </xf>
    <xf numFmtId="0" fontId="13" fillId="7" borderId="15" xfId="0" applyFont="1" applyFill="1" applyBorder="1" applyAlignment="1" applyProtection="1">
      <alignment horizontal="left" vertical="center" wrapText="1"/>
      <protection hidden="1"/>
    </xf>
    <xf numFmtId="164" fontId="13" fillId="7" borderId="16" xfId="0" applyNumberFormat="1" applyFont="1" applyFill="1" applyBorder="1" applyAlignment="1" applyProtection="1">
      <alignment vertical="center" wrapText="1"/>
      <protection hidden="1"/>
    </xf>
    <xf numFmtId="0" fontId="13" fillId="7" borderId="16" xfId="0" applyFont="1" applyFill="1" applyBorder="1" applyAlignment="1" applyProtection="1">
      <alignment horizontal="right" vertical="center"/>
      <protection hidden="1"/>
    </xf>
    <xf numFmtId="0" fontId="13" fillId="7" borderId="16" xfId="0" applyFont="1" applyFill="1" applyBorder="1" applyAlignment="1" applyProtection="1">
      <alignment horizontal="center" vertical="center"/>
      <protection hidden="1"/>
    </xf>
    <xf numFmtId="0" fontId="13" fillId="7" borderId="16" xfId="0" applyFont="1" applyFill="1" applyBorder="1" applyAlignment="1" applyProtection="1">
      <alignment horizontal="left" vertical="center"/>
      <protection hidden="1"/>
    </xf>
    <xf numFmtId="0" fontId="13" fillId="7" borderId="16" xfId="0" applyFont="1" applyFill="1" applyBorder="1" applyAlignment="1" applyProtection="1">
      <alignment horizontal="center" vertical="center" wrapText="1"/>
      <protection hidden="1"/>
    </xf>
    <xf numFmtId="16" fontId="13" fillId="7" borderId="16" xfId="0" quotePrefix="1" applyNumberFormat="1" applyFont="1" applyFill="1" applyBorder="1" applyAlignment="1" applyProtection="1">
      <alignment horizontal="right" vertical="center"/>
      <protection hidden="1"/>
    </xf>
    <xf numFmtId="16" fontId="13" fillId="7" borderId="17" xfId="0" quotePrefix="1" applyNumberFormat="1" applyFont="1" applyFill="1" applyBorder="1" applyAlignment="1" applyProtection="1">
      <alignment horizontal="right" vertical="center"/>
      <protection hidden="1"/>
    </xf>
    <xf numFmtId="0" fontId="13" fillId="7" borderId="15" xfId="0" applyFont="1" applyFill="1" applyBorder="1" applyAlignment="1" applyProtection="1">
      <alignment vertical="center" wrapText="1"/>
      <protection hidden="1"/>
    </xf>
    <xf numFmtId="0" fontId="13" fillId="7" borderId="16" xfId="0" quotePrefix="1" applyFont="1" applyFill="1" applyBorder="1" applyAlignment="1" applyProtection="1">
      <alignment horizontal="right" vertical="center"/>
      <protection hidden="1"/>
    </xf>
    <xf numFmtId="0" fontId="13" fillId="7" borderId="17" xfId="0" quotePrefix="1" applyFont="1" applyFill="1" applyBorder="1" applyAlignment="1" applyProtection="1">
      <alignment horizontal="right" vertical="center"/>
      <protection hidden="1"/>
    </xf>
    <xf numFmtId="0" fontId="13" fillId="7" borderId="16" xfId="0" applyFont="1" applyFill="1" applyBorder="1" applyAlignment="1" applyProtection="1">
      <alignment horizontal="left" vertical="center" wrapText="1"/>
      <protection hidden="1"/>
    </xf>
    <xf numFmtId="164" fontId="13" fillId="7" borderId="16" xfId="0" quotePrefix="1" applyNumberFormat="1" applyFont="1" applyFill="1" applyBorder="1" applyAlignment="1" applyProtection="1">
      <alignment vertical="center" wrapText="1"/>
      <protection hidden="1"/>
    </xf>
    <xf numFmtId="0" fontId="13" fillId="7" borderId="15" xfId="0" applyFont="1" applyFill="1" applyBorder="1" applyAlignment="1" applyProtection="1">
      <alignment horizontal="center" vertical="center" wrapText="1"/>
      <protection hidden="1"/>
    </xf>
    <xf numFmtId="0" fontId="13" fillId="7" borderId="13" xfId="0" applyFont="1" applyFill="1" applyBorder="1" applyAlignment="1" applyProtection="1">
      <alignment horizontal="center" vertical="center" wrapText="1"/>
      <protection hidden="1"/>
    </xf>
    <xf numFmtId="0" fontId="10" fillId="7" borderId="16" xfId="0" applyFont="1" applyFill="1" applyBorder="1" applyAlignment="1" applyProtection="1">
      <alignment horizontal="left" wrapText="1"/>
      <protection hidden="1"/>
    </xf>
    <xf numFmtId="0" fontId="10" fillId="7" borderId="15" xfId="0" applyFont="1" applyFill="1" applyBorder="1" applyAlignment="1" applyProtection="1">
      <alignment horizontal="center" vertical="center" wrapText="1"/>
      <protection hidden="1"/>
    </xf>
    <xf numFmtId="0" fontId="13" fillId="7" borderId="13" xfId="0" applyFont="1" applyFill="1" applyBorder="1" applyAlignment="1" applyProtection="1">
      <alignment horizontal="right" vertical="center" wrapText="1"/>
      <protection hidden="1"/>
    </xf>
    <xf numFmtId="0" fontId="13" fillId="7" borderId="13" xfId="0" applyFont="1" applyFill="1" applyBorder="1" applyAlignment="1" applyProtection="1">
      <alignment horizontal="left" vertical="center" wrapText="1"/>
      <protection hidden="1"/>
    </xf>
    <xf numFmtId="0" fontId="13" fillId="7" borderId="20" xfId="0" applyFont="1" applyFill="1" applyBorder="1" applyAlignment="1" applyProtection="1">
      <alignment horizontal="center" vertical="center" wrapText="1"/>
      <protection hidden="1"/>
    </xf>
    <xf numFmtId="0" fontId="13" fillId="7" borderId="13" xfId="0" applyFont="1" applyFill="1" applyBorder="1" applyAlignment="1" applyProtection="1">
      <alignment vertical="center" wrapText="1"/>
      <protection hidden="1"/>
    </xf>
    <xf numFmtId="0" fontId="13" fillId="7" borderId="12" xfId="0" applyFont="1" applyFill="1" applyBorder="1" applyAlignment="1" applyProtection="1">
      <alignment horizontal="center" vertical="center" wrapText="1"/>
      <protection hidden="1"/>
    </xf>
    <xf numFmtId="0" fontId="13" fillId="7" borderId="12" xfId="0" applyFont="1" applyFill="1" applyBorder="1" applyAlignment="1" applyProtection="1">
      <alignment vertical="center" wrapText="1"/>
      <protection hidden="1"/>
    </xf>
    <xf numFmtId="0" fontId="13" fillId="7" borderId="14" xfId="0" applyFont="1" applyFill="1" applyBorder="1" applyAlignment="1" applyProtection="1">
      <alignment horizontal="center" vertical="center"/>
      <protection hidden="1"/>
    </xf>
    <xf numFmtId="0" fontId="13" fillId="7" borderId="14" xfId="0" applyFont="1" applyFill="1" applyBorder="1" applyAlignment="1" applyProtection="1">
      <alignment horizontal="left" vertical="center"/>
      <protection hidden="1"/>
    </xf>
    <xf numFmtId="0" fontId="13" fillId="7" borderId="4" xfId="0" applyFont="1" applyFill="1" applyBorder="1" applyAlignment="1" applyProtection="1">
      <alignment horizontal="center" vertical="center"/>
      <protection hidden="1"/>
    </xf>
    <xf numFmtId="0" fontId="13" fillId="7" borderId="4" xfId="0" applyFont="1" applyFill="1" applyBorder="1" applyAlignment="1" applyProtection="1">
      <alignment horizontal="left" vertical="center"/>
      <protection hidden="1"/>
    </xf>
    <xf numFmtId="0" fontId="13" fillId="7" borderId="1" xfId="0" applyFont="1" applyFill="1" applyBorder="1" applyAlignment="1" applyProtection="1">
      <alignment horizontal="center" vertical="center"/>
      <protection hidden="1"/>
    </xf>
    <xf numFmtId="0" fontId="13" fillId="7" borderId="29" xfId="0" applyFont="1" applyFill="1" applyBorder="1" applyAlignment="1" applyProtection="1">
      <alignment horizontal="left" vertical="center" wrapText="1"/>
      <protection hidden="1"/>
    </xf>
    <xf numFmtId="0" fontId="0" fillId="0" borderId="1" xfId="0" applyBorder="1" applyAlignment="1" applyProtection="1">
      <alignment vertical="center"/>
      <protection hidden="1"/>
    </xf>
    <xf numFmtId="16" fontId="13" fillId="10" borderId="1" xfId="0" quotePrefix="1" applyNumberFormat="1" applyFont="1" applyFill="1" applyBorder="1" applyAlignment="1" applyProtection="1">
      <alignment vertical="center"/>
      <protection hidden="1"/>
    </xf>
    <xf numFmtId="16" fontId="13" fillId="10" borderId="25" xfId="0" quotePrefix="1" applyNumberFormat="1" applyFont="1" applyFill="1" applyBorder="1" applyAlignment="1" applyProtection="1">
      <alignment vertical="center"/>
      <protection hidden="1"/>
    </xf>
    <xf numFmtId="0" fontId="13" fillId="10" borderId="20" xfId="0" applyFont="1" applyFill="1" applyBorder="1" applyAlignment="1" applyProtection="1">
      <alignment horizontal="left" vertical="center" wrapText="1"/>
      <protection hidden="1"/>
    </xf>
    <xf numFmtId="164" fontId="13" fillId="10" borderId="4" xfId="0" applyNumberFormat="1" applyFont="1" applyFill="1" applyBorder="1" applyAlignment="1" applyProtection="1">
      <alignment vertical="center" wrapText="1"/>
      <protection hidden="1"/>
    </xf>
    <xf numFmtId="0" fontId="13" fillId="10" borderId="4" xfId="0" applyFont="1" applyFill="1" applyBorder="1" applyAlignment="1" applyProtection="1">
      <alignment horizontal="center" vertical="center" wrapText="1"/>
      <protection hidden="1"/>
    </xf>
    <xf numFmtId="16" fontId="13" fillId="10" borderId="4" xfId="0" quotePrefix="1" applyNumberFormat="1" applyFont="1" applyFill="1" applyBorder="1" applyAlignment="1" applyProtection="1">
      <alignment vertical="center"/>
      <protection hidden="1"/>
    </xf>
    <xf numFmtId="16" fontId="13" fillId="10" borderId="27" xfId="0" quotePrefix="1" applyNumberFormat="1" applyFont="1" applyFill="1" applyBorder="1" applyAlignment="1" applyProtection="1">
      <alignment vertical="center"/>
      <protection hidden="1"/>
    </xf>
    <xf numFmtId="0" fontId="0" fillId="0" borderId="0" xfId="0" applyAlignment="1" applyProtection="1">
      <alignment vertical="center"/>
      <protection locked="0"/>
    </xf>
    <xf numFmtId="0" fontId="16" fillId="0" borderId="1" xfId="0" applyFont="1" applyBorder="1" applyAlignment="1" applyProtection="1">
      <alignment horizontal="center" vertical="center"/>
      <protection hidden="1"/>
    </xf>
    <xf numFmtId="0" fontId="16" fillId="0" borderId="1" xfId="0" applyFont="1" applyBorder="1" applyAlignment="1" applyProtection="1">
      <alignment horizontal="center" vertical="center" wrapText="1"/>
      <protection hidden="1"/>
    </xf>
    <xf numFmtId="0" fontId="0" fillId="0" borderId="0" xfId="0" applyAlignment="1" applyProtection="1">
      <alignment horizontal="center" vertical="center"/>
      <protection locked="0"/>
    </xf>
    <xf numFmtId="0" fontId="0" fillId="0" borderId="0" xfId="0" applyAlignment="1" applyProtection="1">
      <alignment vertical="center" wrapText="1"/>
      <protection locked="0"/>
    </xf>
    <xf numFmtId="0" fontId="11" fillId="0" borderId="16" xfId="0" applyFont="1" applyBorder="1" applyAlignment="1" applyProtection="1">
      <alignment horizontal="center" vertical="center" wrapText="1"/>
      <protection hidden="1"/>
    </xf>
    <xf numFmtId="0" fontId="0" fillId="2" borderId="5" xfId="0" applyFill="1" applyBorder="1" applyAlignment="1" applyProtection="1">
      <alignment vertical="center"/>
      <protection hidden="1"/>
    </xf>
    <xf numFmtId="164" fontId="0" fillId="2" borderId="5" xfId="0" applyNumberFormat="1" applyFill="1" applyBorder="1" applyAlignment="1" applyProtection="1">
      <alignment vertical="center"/>
      <protection hidden="1"/>
    </xf>
    <xf numFmtId="0" fontId="0" fillId="2" borderId="5" xfId="0" applyFill="1" applyBorder="1" applyAlignment="1" applyProtection="1">
      <alignment vertical="center" wrapText="1"/>
      <protection hidden="1"/>
    </xf>
    <xf numFmtId="0" fontId="0" fillId="2" borderId="5" xfId="0" applyFill="1" applyBorder="1" applyAlignment="1" applyProtection="1">
      <alignment horizontal="center" vertical="center"/>
      <protection hidden="1"/>
    </xf>
    <xf numFmtId="0" fontId="0" fillId="2" borderId="0" xfId="0" applyFill="1" applyAlignment="1" applyProtection="1">
      <alignment vertical="center"/>
      <protection locked="0"/>
    </xf>
    <xf numFmtId="0" fontId="0" fillId="2" borderId="1" xfId="0" applyFill="1" applyBorder="1" applyAlignment="1" applyProtection="1">
      <alignment vertical="center"/>
      <protection hidden="1"/>
    </xf>
    <xf numFmtId="164" fontId="0" fillId="2" borderId="1" xfId="0" applyNumberFormat="1" applyFill="1" applyBorder="1" applyAlignment="1" applyProtection="1">
      <alignment vertical="center"/>
      <protection hidden="1"/>
    </xf>
    <xf numFmtId="0" fontId="0" fillId="2" borderId="1" xfId="0" applyFill="1" applyBorder="1" applyAlignment="1" applyProtection="1">
      <alignment vertical="center" wrapText="1"/>
      <protection hidden="1"/>
    </xf>
    <xf numFmtId="0" fontId="0" fillId="2" borderId="1" xfId="0" applyFill="1" applyBorder="1" applyAlignment="1" applyProtection="1">
      <alignment horizontal="center" vertical="center"/>
      <protection hidden="1"/>
    </xf>
    <xf numFmtId="0" fontId="0" fillId="0" borderId="1" xfId="0" applyBorder="1" applyAlignment="1" applyProtection="1">
      <alignment horizontal="center" vertical="center"/>
      <protection hidden="1"/>
    </xf>
    <xf numFmtId="0" fontId="0" fillId="0" borderId="1" xfId="0" quotePrefix="1" applyBorder="1" applyAlignment="1" applyProtection="1">
      <alignment horizontal="center" vertical="center" wrapText="1"/>
      <protection hidden="1"/>
    </xf>
    <xf numFmtId="0" fontId="0" fillId="0" borderId="0" xfId="0" applyAlignment="1" applyProtection="1">
      <alignment horizontal="center" vertical="center" wrapText="1"/>
      <protection locked="0"/>
    </xf>
    <xf numFmtId="0" fontId="0" fillId="2" borderId="5" xfId="0" applyFill="1" applyBorder="1" applyAlignment="1" applyProtection="1">
      <alignment horizontal="center" vertical="center" wrapText="1"/>
      <protection hidden="1"/>
    </xf>
    <xf numFmtId="0" fontId="0" fillId="2" borderId="1" xfId="0" applyFill="1" applyBorder="1" applyAlignment="1" applyProtection="1">
      <alignment horizontal="center" vertical="center" wrapText="1"/>
      <protection hidden="1"/>
    </xf>
    <xf numFmtId="0" fontId="10" fillId="2" borderId="0" xfId="0" applyFont="1" applyFill="1"/>
    <xf numFmtId="0" fontId="10" fillId="0" borderId="0" xfId="0" applyFont="1"/>
    <xf numFmtId="0" fontId="6" fillId="2" borderId="0" xfId="0" applyFont="1" applyFill="1" applyAlignment="1">
      <alignment horizontal="center" vertical="center"/>
    </xf>
    <xf numFmtId="0" fontId="31" fillId="2" borderId="0" xfId="0" applyFont="1" applyFill="1"/>
    <xf numFmtId="0" fontId="32" fillId="2" borderId="0" xfId="0" applyFont="1" applyFill="1"/>
    <xf numFmtId="0" fontId="31" fillId="0" borderId="0" xfId="0" applyFont="1"/>
    <xf numFmtId="0" fontId="6" fillId="2" borderId="7" xfId="0" applyFont="1" applyFill="1" applyBorder="1" applyAlignment="1">
      <alignment vertical="center"/>
    </xf>
    <xf numFmtId="0" fontId="32" fillId="0" borderId="1" xfId="0" applyFont="1" applyBorder="1" applyAlignment="1">
      <alignment horizontal="center" vertical="center" wrapText="1"/>
    </xf>
    <xf numFmtId="0" fontId="33" fillId="2" borderId="5" xfId="0" applyFont="1" applyFill="1" applyBorder="1" applyAlignment="1">
      <alignment horizontal="center" vertical="center"/>
    </xf>
    <xf numFmtId="0" fontId="34" fillId="12" borderId="5" xfId="0" quotePrefix="1" applyFont="1" applyFill="1" applyBorder="1" applyAlignment="1">
      <alignment horizontal="center" vertical="center"/>
    </xf>
    <xf numFmtId="0" fontId="33" fillId="2" borderId="5" xfId="0" applyFont="1" applyFill="1" applyBorder="1" applyAlignment="1">
      <alignment horizontal="left" vertical="center"/>
    </xf>
    <xf numFmtId="49" fontId="34" fillId="12" borderId="5" xfId="0" quotePrefix="1" applyNumberFormat="1" applyFont="1" applyFill="1" applyBorder="1" applyAlignment="1">
      <alignment horizontal="center" vertical="center"/>
    </xf>
    <xf numFmtId="49" fontId="34" fillId="12" borderId="5" xfId="0" quotePrefix="1" applyNumberFormat="1" applyFont="1" applyFill="1" applyBorder="1" applyAlignment="1">
      <alignment horizontal="left" vertical="center"/>
    </xf>
    <xf numFmtId="0" fontId="35" fillId="2" borderId="0" xfId="0" applyFont="1" applyFill="1"/>
    <xf numFmtId="0" fontId="36" fillId="2" borderId="0" xfId="0" applyFont="1" applyFill="1"/>
    <xf numFmtId="0" fontId="37" fillId="2" borderId="0" xfId="0" applyFont="1" applyFill="1"/>
    <xf numFmtId="0" fontId="10" fillId="13" borderId="1" xfId="0" applyFont="1" applyFill="1" applyBorder="1" applyAlignment="1" applyProtection="1">
      <alignment vertical="center"/>
      <protection hidden="1"/>
    </xf>
    <xf numFmtId="0" fontId="6" fillId="2" borderId="0" xfId="0" applyFont="1" applyFill="1" applyAlignment="1">
      <alignment horizontal="centerContinuous" vertical="center"/>
    </xf>
    <xf numFmtId="0" fontId="0" fillId="0" borderId="1" xfId="0" applyBorder="1"/>
    <xf numFmtId="0" fontId="6" fillId="4" borderId="0" xfId="0" applyFont="1" applyFill="1" applyAlignment="1">
      <alignment vertical="center"/>
    </xf>
    <xf numFmtId="0" fontId="6" fillId="0" borderId="0" xfId="0" applyFont="1" applyAlignment="1">
      <alignment horizontal="centerContinuous" vertical="center"/>
    </xf>
    <xf numFmtId="0" fontId="10" fillId="3" borderId="1" xfId="0" applyFont="1" applyFill="1" applyBorder="1" applyAlignment="1" applyProtection="1">
      <alignment horizontal="center" vertical="center"/>
      <protection hidden="1"/>
    </xf>
    <xf numFmtId="164" fontId="10" fillId="3" borderId="1" xfId="0" applyNumberFormat="1" applyFont="1" applyFill="1" applyBorder="1" applyAlignment="1" applyProtection="1">
      <alignment vertical="center"/>
      <protection hidden="1"/>
    </xf>
    <xf numFmtId="0" fontId="0" fillId="5" borderId="1" xfId="0" applyFill="1" applyBorder="1" applyAlignment="1" applyProtection="1">
      <alignment vertical="center" wrapText="1"/>
      <protection hidden="1"/>
    </xf>
    <xf numFmtId="0" fontId="0" fillId="5" borderId="5" xfId="0" applyFill="1" applyBorder="1" applyAlignment="1" applyProtection="1">
      <alignment vertical="center" wrapText="1"/>
      <protection hidden="1"/>
    </xf>
    <xf numFmtId="0" fontId="0" fillId="7" borderId="1" xfId="0" applyFill="1" applyBorder="1" applyAlignment="1" applyProtection="1">
      <alignment vertical="center" wrapText="1"/>
      <protection hidden="1"/>
    </xf>
    <xf numFmtId="0" fontId="0" fillId="9" borderId="1" xfId="0" applyFill="1" applyBorder="1" applyAlignment="1" applyProtection="1">
      <alignment vertical="center" wrapText="1"/>
      <protection hidden="1"/>
    </xf>
    <xf numFmtId="0" fontId="0" fillId="10" borderId="1" xfId="0" applyFill="1" applyBorder="1" applyAlignment="1" applyProtection="1">
      <alignment vertical="center" wrapText="1"/>
      <protection hidden="1"/>
    </xf>
    <xf numFmtId="0" fontId="6" fillId="2" borderId="0" xfId="0" applyFont="1" applyFill="1" applyAlignment="1">
      <alignment horizontal="center" vertical="center"/>
    </xf>
    <xf numFmtId="0" fontId="15" fillId="0" borderId="0" xfId="0" applyFont="1" applyAlignment="1" applyProtection="1">
      <alignment horizontal="left" vertical="center"/>
      <protection hidden="1"/>
    </xf>
    <xf numFmtId="0" fontId="7" fillId="0" borderId="7" xfId="0" applyFont="1" applyBorder="1" applyAlignment="1" applyProtection="1">
      <alignment horizontal="center" vertical="center"/>
      <protection hidden="1"/>
    </xf>
    <xf numFmtId="0" fontId="5" fillId="0" borderId="1" xfId="0" applyFont="1" applyBorder="1" applyAlignment="1" applyProtection="1">
      <alignment horizontal="left" vertical="center"/>
      <protection hidden="1"/>
    </xf>
    <xf numFmtId="0" fontId="5" fillId="0" borderId="3" xfId="0" applyFont="1" applyBorder="1" applyAlignment="1" applyProtection="1">
      <alignment horizontal="left" vertical="center" wrapText="1"/>
      <protection hidden="1"/>
    </xf>
    <xf numFmtId="0" fontId="5" fillId="0" borderId="6" xfId="0" applyFont="1" applyBorder="1" applyAlignment="1" applyProtection="1">
      <alignment horizontal="left" vertical="center" wrapText="1"/>
      <protection hidden="1"/>
    </xf>
    <xf numFmtId="0" fontId="5" fillId="0" borderId="2" xfId="0" applyFont="1" applyBorder="1" applyAlignment="1" applyProtection="1">
      <alignment horizontal="left" vertical="center" wrapText="1"/>
      <protection hidden="1"/>
    </xf>
    <xf numFmtId="0" fontId="3" fillId="0" borderId="4" xfId="0" applyFont="1" applyBorder="1" applyAlignment="1" applyProtection="1">
      <alignment horizontal="center"/>
      <protection hidden="1"/>
    </xf>
    <xf numFmtId="0" fontId="3" fillId="0" borderId="5" xfId="0" applyFont="1" applyBorder="1" applyAlignment="1" applyProtection="1">
      <alignment horizontal="center"/>
      <protection hidden="1"/>
    </xf>
    <xf numFmtId="0" fontId="5" fillId="0" borderId="1" xfId="0" applyFont="1" applyBorder="1" applyAlignment="1" applyProtection="1">
      <alignment horizontal="left" vertical="center" wrapText="1"/>
      <protection hidden="1"/>
    </xf>
    <xf numFmtId="0" fontId="5" fillId="0" borderId="8" xfId="0" applyFont="1" applyBorder="1" applyAlignment="1" applyProtection="1">
      <alignment horizontal="left" vertical="center" wrapText="1"/>
      <protection hidden="1"/>
    </xf>
    <xf numFmtId="0" fontId="10" fillId="0" borderId="1" xfId="0" applyFont="1" applyBorder="1" applyAlignment="1" applyProtection="1">
      <alignment vertical="center"/>
      <protection locked="0" hidden="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445769</xdr:colOff>
      <xdr:row>0</xdr:row>
      <xdr:rowOff>0</xdr:rowOff>
    </xdr:from>
    <xdr:to>
      <xdr:col>9</xdr:col>
      <xdr:colOff>0</xdr:colOff>
      <xdr:row>3</xdr:row>
      <xdr:rowOff>0</xdr:rowOff>
    </xdr:to>
    <xdr:sp macro="" textlink="">
      <xdr:nvSpPr>
        <xdr:cNvPr id="2" name="TextBox 1">
          <a:extLst>
            <a:ext uri="{FF2B5EF4-FFF2-40B4-BE49-F238E27FC236}">
              <a16:creationId xmlns:a16="http://schemas.microsoft.com/office/drawing/2014/main" id="{E9A1665F-9386-4BEA-A887-7C84FECAC97A}"/>
            </a:ext>
          </a:extLst>
        </xdr:cNvPr>
        <xdr:cNvSpPr txBox="1"/>
      </xdr:nvSpPr>
      <xdr:spPr>
        <a:xfrm>
          <a:off x="4042409" y="0"/>
          <a:ext cx="4067218" cy="594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0">
            <a:defRPr sz="1000"/>
          </a:pPr>
          <a:r>
            <a:rPr lang="en-US" sz="1100" b="1" i="0" u="none" strike="noStrike" baseline="0">
              <a:solidFill>
                <a:srgbClr val="000000"/>
              </a:solidFill>
              <a:latin typeface="Times New Roman"/>
              <a:cs typeface="Times New Roman"/>
            </a:rPr>
            <a:t>CỘNG HÒA XÃ HỘI CHỦ NGHĨA VIỆT NAM</a:t>
          </a:r>
        </a:p>
        <a:p>
          <a:pPr algn="ctr" rtl="0">
            <a:defRPr sz="1000"/>
          </a:pPr>
          <a:r>
            <a:rPr lang="en-US" sz="1100" b="1" i="0" u="none" strike="noStrike" baseline="0">
              <a:solidFill>
                <a:srgbClr val="000000"/>
              </a:solidFill>
              <a:latin typeface="Times New Roman"/>
              <a:cs typeface="Times New Roman"/>
            </a:rPr>
            <a:t>Độc lập - Tự do - Hạnh phúc</a:t>
          </a:r>
        </a:p>
        <a:p>
          <a:pPr algn="ctr" rtl="0">
            <a:defRPr sz="1000"/>
          </a:pPr>
          <a:r>
            <a:rPr lang="en-US" sz="1100" b="1" i="0" u="none" strike="noStrike" baseline="0">
              <a:solidFill>
                <a:srgbClr val="000000"/>
              </a:solidFill>
              <a:latin typeface="Times New Roman"/>
              <a:cs typeface="Times New Roman"/>
            </a:rPr>
            <a:t>----------------------------</a:t>
          </a:r>
        </a:p>
      </xdr:txBody>
    </xdr:sp>
    <xdr:clientData/>
  </xdr:twoCellAnchor>
  <xdr:oneCellAnchor>
    <xdr:from>
      <xdr:col>1</xdr:col>
      <xdr:colOff>301837</xdr:colOff>
      <xdr:row>0</xdr:row>
      <xdr:rowOff>106205</xdr:rowOff>
    </xdr:from>
    <xdr:ext cx="2637387" cy="619125"/>
    <xdr:sp macro="" textlink="">
      <xdr:nvSpPr>
        <xdr:cNvPr id="3" name="TextBox 2">
          <a:extLst>
            <a:ext uri="{FF2B5EF4-FFF2-40B4-BE49-F238E27FC236}">
              <a16:creationId xmlns:a16="http://schemas.microsoft.com/office/drawing/2014/main" id="{B8EC9C65-5593-48E1-A856-E31B9E6C7AE0}"/>
            </a:ext>
          </a:extLst>
        </xdr:cNvPr>
        <xdr:cNvSpPr txBox="1"/>
      </xdr:nvSpPr>
      <xdr:spPr>
        <a:xfrm>
          <a:off x="599017" y="106205"/>
          <a:ext cx="2637387" cy="619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lgn="ctr" rtl="0">
            <a:defRPr sz="1000"/>
          </a:pPr>
          <a:r>
            <a:rPr lang="en-US" sz="1100" b="1" i="0" u="none" strike="noStrike" baseline="0">
              <a:solidFill>
                <a:srgbClr val="000000"/>
              </a:solidFill>
              <a:latin typeface="Times New Roman"/>
              <a:cs typeface="Times New Roman"/>
            </a:rPr>
            <a:t>BỘ CÔNG THƯƠNG</a:t>
          </a:r>
          <a:endParaRPr lang="en-US" sz="1100" b="0" i="0" u="none" strike="noStrike" baseline="0">
            <a:solidFill>
              <a:srgbClr val="000000"/>
            </a:solidFill>
            <a:latin typeface="Times New Roman"/>
            <a:cs typeface="Times New Roman"/>
          </a:endParaRPr>
        </a:p>
        <a:p>
          <a:pPr algn="ctr" rtl="0">
            <a:defRPr sz="1000"/>
          </a:pPr>
          <a:r>
            <a:rPr lang="en-US" sz="1100" b="1" i="0" u="none" strike="noStrike" baseline="0">
              <a:solidFill>
                <a:srgbClr val="000000"/>
              </a:solidFill>
              <a:latin typeface="Times New Roman"/>
              <a:cs typeface="Times New Roman"/>
            </a:rPr>
            <a:t>TRƯỜNG ĐẠI HỌC CÔNG THƯƠNG TP.HCM</a:t>
          </a:r>
        </a:p>
      </xdr:txBody>
    </xdr:sp>
    <xdr:clientData/>
  </xdr:oneCellAnchor>
  <xdr:twoCellAnchor editAs="oneCell">
    <xdr:from>
      <xdr:col>0</xdr:col>
      <xdr:colOff>30480</xdr:colOff>
      <xdr:row>0</xdr:row>
      <xdr:rowOff>53340</xdr:rowOff>
    </xdr:from>
    <xdr:to>
      <xdr:col>1</xdr:col>
      <xdr:colOff>91440</xdr:colOff>
      <xdr:row>3</xdr:row>
      <xdr:rowOff>152400</xdr:rowOff>
    </xdr:to>
    <xdr:pic>
      <xdr:nvPicPr>
        <xdr:cNvPr id="4" name="Picture 1">
          <a:extLst>
            <a:ext uri="{FF2B5EF4-FFF2-40B4-BE49-F238E27FC236}">
              <a16:creationId xmlns:a16="http://schemas.microsoft.com/office/drawing/2014/main" id="{E105F4EB-3F6D-4E64-81CA-CC4C6EFC2A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 y="53340"/>
          <a:ext cx="67056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F35"/>
  <sheetViews>
    <sheetView tabSelected="1" workbookViewId="0">
      <selection activeCell="C18" sqref="C18"/>
    </sheetView>
  </sheetViews>
  <sheetFormatPr defaultColWidth="8.77734375" defaultRowHeight="15.6" x14ac:dyDescent="0.3"/>
  <cols>
    <col min="1" max="1" width="5.44140625" style="1" bestFit="1" customWidth="1"/>
    <col min="2" max="2" width="14.109375" style="2" customWidth="1"/>
    <col min="3" max="3" width="22.6640625" style="2" customWidth="1"/>
    <col min="4" max="4" width="15.109375" style="1" bestFit="1" customWidth="1"/>
    <col min="5" max="5" width="14.21875" style="2" bestFit="1" customWidth="1"/>
    <col min="6" max="7" width="8.77734375" style="2"/>
    <col min="8" max="8" width="20.21875" style="2" customWidth="1"/>
    <col min="9" max="16384" width="8.77734375" style="2"/>
  </cols>
  <sheetData>
    <row r="2" spans="1:6" x14ac:dyDescent="0.3">
      <c r="A2" s="4" t="s">
        <v>114</v>
      </c>
      <c r="B2" s="4" t="s">
        <v>110</v>
      </c>
      <c r="C2" s="4" t="s">
        <v>111</v>
      </c>
      <c r="D2" s="5"/>
      <c r="E2" s="6"/>
    </row>
    <row r="3" spans="1:6" x14ac:dyDescent="0.3">
      <c r="A3" s="342">
        <v>6</v>
      </c>
      <c r="B3" s="343">
        <v>45977</v>
      </c>
      <c r="C3" s="7">
        <f>$B$3+13</f>
        <v>45990</v>
      </c>
      <c r="D3" s="5"/>
      <c r="E3" s="6"/>
      <c r="F3" s="3"/>
    </row>
    <row r="4" spans="1:6" x14ac:dyDescent="0.3">
      <c r="A4" s="6"/>
      <c r="B4" s="6"/>
      <c r="C4" s="6"/>
      <c r="D4" s="5"/>
      <c r="E4" s="5"/>
    </row>
    <row r="5" spans="1:6" x14ac:dyDescent="0.3">
      <c r="A5" s="8" t="s">
        <v>122</v>
      </c>
      <c r="B5" s="9"/>
      <c r="C5" s="9"/>
      <c r="D5" s="9"/>
      <c r="E5" s="9"/>
    </row>
    <row r="6" spans="1:6" x14ac:dyDescent="0.3">
      <c r="A6" s="4" t="s">
        <v>69</v>
      </c>
      <c r="B6" s="4" t="s">
        <v>178</v>
      </c>
      <c r="C6" s="4" t="s">
        <v>75</v>
      </c>
      <c r="D6" s="4" t="s">
        <v>176</v>
      </c>
      <c r="E6" s="4" t="s">
        <v>177</v>
      </c>
    </row>
    <row r="7" spans="1:6" x14ac:dyDescent="0.3">
      <c r="A7" s="10">
        <v>1</v>
      </c>
      <c r="B7" s="11" t="s">
        <v>181</v>
      </c>
      <c r="C7" s="337" t="s">
        <v>165</v>
      </c>
      <c r="D7" s="10" t="str">
        <f>VLOOKUP(C7,DATA.GV!$B$4:$E$104,2,0)</f>
        <v>01055009</v>
      </c>
      <c r="E7" s="10" t="str">
        <f>VLOOKUP(C7,DATA.GV!$B$4:$E$104,3,0)</f>
        <v>0377853800</v>
      </c>
    </row>
    <row r="8" spans="1:6" ht="19.95" customHeight="1" x14ac:dyDescent="0.3">
      <c r="A8" s="10">
        <v>2</v>
      </c>
      <c r="B8" s="11" t="s">
        <v>182</v>
      </c>
      <c r="C8" s="337" t="s">
        <v>133</v>
      </c>
      <c r="D8" s="10" t="str">
        <f>VLOOKUP(C8,DATA.GV!$B$4:$E$104,2,0)</f>
        <v>01011014</v>
      </c>
      <c r="E8" s="10" t="str">
        <f>VLOOKUP(C8,DATA.GV!$B$4:$E$104,3,0)</f>
        <v>0909349036</v>
      </c>
    </row>
    <row r="9" spans="1:6" x14ac:dyDescent="0.3">
      <c r="A9" s="10">
        <v>3</v>
      </c>
      <c r="B9" s="11" t="s">
        <v>183</v>
      </c>
      <c r="C9" s="337" t="s">
        <v>135</v>
      </c>
      <c r="D9" s="10" t="str">
        <f>VLOOKUP(C9,DATA.GV!$B$4:$E$104,2,0)</f>
        <v>01011021</v>
      </c>
      <c r="E9" s="10" t="str">
        <f>VLOOKUP(C9,DATA.GV!$B$4:$E$104,3,0)</f>
        <v>0966319295</v>
      </c>
    </row>
    <row r="10" spans="1:6" x14ac:dyDescent="0.3">
      <c r="A10" s="10">
        <v>4</v>
      </c>
      <c r="B10" s="360" t="s">
        <v>184</v>
      </c>
      <c r="C10" s="337" t="s">
        <v>138</v>
      </c>
      <c r="D10" s="10" t="str">
        <f>VLOOKUP(C10,DATA.GV!$B$4:$E$104,2,0)</f>
        <v>01055005</v>
      </c>
      <c r="E10" s="10" t="str">
        <f>VLOOKUP(C10,DATA.GV!$B$4:$E$104,3,0)</f>
        <v>0989004229</v>
      </c>
    </row>
    <row r="11" spans="1:6" x14ac:dyDescent="0.3">
      <c r="A11" s="10">
        <v>5</v>
      </c>
      <c r="B11" s="13" t="s">
        <v>188</v>
      </c>
      <c r="C11" s="12" t="s">
        <v>131</v>
      </c>
      <c r="D11" s="10" t="str">
        <f>VLOOKUP(C11,DATA.GV!$B$4:$E$104,2,0)</f>
        <v>01011001</v>
      </c>
      <c r="E11" s="10" t="str">
        <f>VLOOKUP(C11,DATA.GV!$B$4:$E$104,3,0)</f>
        <v>0908802538</v>
      </c>
    </row>
    <row r="12" spans="1:6" x14ac:dyDescent="0.3">
      <c r="A12" s="10">
        <v>6</v>
      </c>
      <c r="B12" s="13" t="s">
        <v>189</v>
      </c>
      <c r="C12" s="12" t="s">
        <v>133</v>
      </c>
      <c r="D12" s="10" t="str">
        <f>VLOOKUP(C12,DATA.GV!$B$4:$E$104,2,0)</f>
        <v>01011014</v>
      </c>
      <c r="E12" s="10" t="str">
        <f>VLOOKUP(C12,DATA.GV!$B$4:$E$104,3,0)</f>
        <v>0909349036</v>
      </c>
    </row>
    <row r="13" spans="1:6" x14ac:dyDescent="0.3">
      <c r="A13" s="10">
        <v>7</v>
      </c>
      <c r="B13" s="13" t="s">
        <v>190</v>
      </c>
      <c r="C13" s="12" t="s">
        <v>135</v>
      </c>
      <c r="D13" s="10" t="str">
        <f>VLOOKUP(C13,DATA.GV!$B$4:$E$104,2,0)</f>
        <v>01011021</v>
      </c>
      <c r="E13" s="10" t="str">
        <f>VLOOKUP(C13,DATA.GV!$B$4:$E$104,3,0)</f>
        <v>0966319295</v>
      </c>
    </row>
    <row r="14" spans="1:6" x14ac:dyDescent="0.3">
      <c r="A14" s="10">
        <v>8</v>
      </c>
      <c r="B14" s="13" t="s">
        <v>196</v>
      </c>
      <c r="C14" s="12" t="s">
        <v>150</v>
      </c>
      <c r="D14" s="10" t="str">
        <f>VLOOKUP(C14,DATA.GV!$B$4:$E$104,2,0)</f>
        <v>01055001</v>
      </c>
      <c r="E14" s="10" t="str">
        <f>VLOOKUP(C14,DATA.GV!$B$4:$E$104,3,0)</f>
        <v>0989298656</v>
      </c>
    </row>
    <row r="15" spans="1:6" x14ac:dyDescent="0.3">
      <c r="A15" s="10">
        <v>9</v>
      </c>
      <c r="B15" s="13" t="s">
        <v>191</v>
      </c>
      <c r="C15" s="12" t="s">
        <v>141</v>
      </c>
      <c r="D15" s="10" t="str">
        <f>VLOOKUP(C15,DATA.GV!$B$4:$E$104,2,0)</f>
        <v>01055007</v>
      </c>
      <c r="E15" s="10" t="str">
        <f>VLOOKUP(C15,DATA.GV!$B$4:$E$104,3,0)</f>
        <v>0909287605</v>
      </c>
    </row>
    <row r="16" spans="1:6" x14ac:dyDescent="0.3">
      <c r="A16" s="10">
        <v>10</v>
      </c>
      <c r="B16" s="13" t="s">
        <v>192</v>
      </c>
      <c r="C16" s="74" t="s">
        <v>153</v>
      </c>
      <c r="D16" s="10" t="str">
        <f>VLOOKUP(C16,DATA.GV!$B$4:$E$104,2,0)</f>
        <v>01055003</v>
      </c>
      <c r="E16" s="10" t="str">
        <f>VLOOKUP(C16,DATA.GV!$B$4:$E$104,3,0)</f>
        <v>0988964646</v>
      </c>
    </row>
    <row r="17" spans="1:5" x14ac:dyDescent="0.3">
      <c r="A17" s="10">
        <v>11</v>
      </c>
      <c r="B17" s="13" t="s">
        <v>193</v>
      </c>
      <c r="C17" s="12" t="s">
        <v>171</v>
      </c>
      <c r="D17" s="10" t="str">
        <f>VLOOKUP(C17,DATA.GV!$B$4:$E$104,2,0)</f>
        <v>01055008</v>
      </c>
      <c r="E17" s="10" t="str">
        <f>VLOOKUP(C17,DATA.GV!$B$4:$E$104,3,0)</f>
        <v>0377407679</v>
      </c>
    </row>
    <row r="18" spans="1:5" x14ac:dyDescent="0.3">
      <c r="A18" s="10">
        <v>12</v>
      </c>
      <c r="B18" s="13" t="s">
        <v>194</v>
      </c>
      <c r="C18" s="12" t="s">
        <v>159</v>
      </c>
      <c r="D18" s="10" t="str">
        <f>VLOOKUP(C18,DATA.GV!$B$4:$E$104,2,0)</f>
        <v>01055011</v>
      </c>
      <c r="E18" s="10" t="str">
        <f>VLOOKUP(C18,DATA.GV!$B$4:$E$104,3,0)</f>
        <v>0908222117</v>
      </c>
    </row>
    <row r="19" spans="1:5" x14ac:dyDescent="0.3">
      <c r="A19" s="10">
        <v>13</v>
      </c>
      <c r="B19" s="13" t="s">
        <v>195</v>
      </c>
      <c r="C19" s="12" t="s">
        <v>162</v>
      </c>
      <c r="D19" s="10" t="str">
        <f>VLOOKUP(C19,DATA.GV!$B$4:$E$104,2,0)</f>
        <v>01055014</v>
      </c>
      <c r="E19" s="10" t="str">
        <f>VLOOKUP(C19,DATA.GV!$B$4:$E$104,3,0)</f>
        <v>0986500267</v>
      </c>
    </row>
    <row r="20" spans="1:5" x14ac:dyDescent="0.3">
      <c r="A20" s="10">
        <v>14</v>
      </c>
      <c r="B20" s="13" t="s">
        <v>185</v>
      </c>
      <c r="C20" s="12" t="s">
        <v>200</v>
      </c>
      <c r="D20" s="10" t="str">
        <f>VLOOKUP(C20,DATA.GV!$B$4:$E$104,2,0)</f>
        <v>01055017</v>
      </c>
      <c r="E20" s="10" t="str">
        <f>VLOOKUP(C20,DATA.GV!$B$4:$E$104,3,0)</f>
        <v>0386152525</v>
      </c>
    </row>
    <row r="21" spans="1:5" x14ac:dyDescent="0.3">
      <c r="A21" s="10">
        <v>15</v>
      </c>
      <c r="B21" s="13" t="s">
        <v>186</v>
      </c>
      <c r="C21" s="12" t="s">
        <v>147</v>
      </c>
      <c r="D21" s="10" t="str">
        <f>VLOOKUP(C21,DATA.GV!$B$4:$E$104,2,0)</f>
        <v>01055013</v>
      </c>
      <c r="E21" s="10" t="str">
        <f>VLOOKUP(C21,DATA.GV!$B$4:$E$104,3,0)</f>
        <v>0983502147</v>
      </c>
    </row>
    <row r="22" spans="1:5" x14ac:dyDescent="0.3">
      <c r="A22" s="10">
        <v>16</v>
      </c>
      <c r="B22" s="13" t="s">
        <v>187</v>
      </c>
      <c r="C22" s="12" t="s">
        <v>144</v>
      </c>
      <c r="D22" s="10" t="str">
        <f>VLOOKUP(C22,DATA.GV!$B$4:$E$104,2,0)</f>
        <v>01055012</v>
      </c>
      <c r="E22" s="10" t="str">
        <f>VLOOKUP(C22,DATA.GV!$B$4:$E$104,3,0)</f>
        <v>0984272016</v>
      </c>
    </row>
    <row r="23" spans="1:5" x14ac:dyDescent="0.3">
      <c r="A23" s="2"/>
      <c r="D23" s="2"/>
    </row>
    <row r="24" spans="1:5" x14ac:dyDescent="0.3">
      <c r="A24" s="2"/>
      <c r="D24" s="2"/>
    </row>
    <row r="25" spans="1:5" x14ac:dyDescent="0.3">
      <c r="A25" s="2"/>
      <c r="D25" s="2"/>
    </row>
    <row r="26" spans="1:5" x14ac:dyDescent="0.3">
      <c r="A26" s="2"/>
      <c r="D26" s="2"/>
    </row>
    <row r="27" spans="1:5" x14ac:dyDescent="0.3">
      <c r="A27" s="2"/>
      <c r="D27" s="2"/>
    </row>
    <row r="28" spans="1:5" x14ac:dyDescent="0.3">
      <c r="A28" s="2"/>
      <c r="D28" s="2"/>
    </row>
    <row r="29" spans="1:5" x14ac:dyDescent="0.3">
      <c r="A29" s="2"/>
      <c r="D29" s="2"/>
    </row>
    <row r="30" spans="1:5" x14ac:dyDescent="0.3">
      <c r="A30" s="2"/>
      <c r="D30" s="2"/>
    </row>
    <row r="31" spans="1:5" x14ac:dyDescent="0.3">
      <c r="A31" s="2"/>
      <c r="D31" s="2"/>
    </row>
    <row r="32" spans="1:5" x14ac:dyDescent="0.3">
      <c r="A32" s="2"/>
      <c r="D32" s="2"/>
    </row>
    <row r="33" s="2" customFormat="1" x14ac:dyDescent="0.3"/>
    <row r="34" s="2" customFormat="1" x14ac:dyDescent="0.3"/>
    <row r="35" s="2" customFormat="1" x14ac:dyDescent="0.3"/>
  </sheetData>
  <sheetProtection selectLockedCells="1"/>
  <phoneticPr fontId="1"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N295"/>
  <sheetViews>
    <sheetView topLeftCell="A61" zoomScale="85" zoomScaleNormal="85" workbookViewId="0">
      <selection activeCell="H21" sqref="H21"/>
    </sheetView>
  </sheetViews>
  <sheetFormatPr defaultColWidth="8.77734375" defaultRowHeight="15.6" x14ac:dyDescent="0.3"/>
  <cols>
    <col min="1" max="1" width="8.44140625" style="15" bestFit="1" customWidth="1"/>
    <col min="2" max="2" width="11.88671875" style="16" bestFit="1" customWidth="1"/>
    <col min="3" max="3" width="8.6640625" style="1" bestFit="1" customWidth="1"/>
    <col min="4" max="4" width="13.21875" style="1" bestFit="1" customWidth="1"/>
    <col min="5" max="5" width="14.6640625" style="1" bestFit="1" customWidth="1"/>
    <col min="6" max="6" width="22.33203125" style="17" bestFit="1" customWidth="1"/>
    <col min="7" max="7" width="80.21875" style="18" customWidth="1"/>
    <col min="8" max="8" width="15.109375" style="1" bestFit="1" customWidth="1"/>
    <col min="9" max="9" width="18" style="1" bestFit="1" customWidth="1"/>
    <col min="10" max="10" width="11.77734375" style="1" bestFit="1" customWidth="1"/>
    <col min="11" max="11" width="14.77734375" style="1" bestFit="1" customWidth="1"/>
    <col min="12" max="12" width="15.44140625" style="1" bestFit="1" customWidth="1"/>
    <col min="13" max="13" width="8.88671875" style="14" customWidth="1"/>
    <col min="14" max="14" width="7.109375" style="15" customWidth="1"/>
    <col min="15" max="16384" width="8.77734375" style="15"/>
  </cols>
  <sheetData>
    <row r="1" spans="1:13" ht="21" x14ac:dyDescent="0.3">
      <c r="A1" s="19" t="s">
        <v>109</v>
      </c>
      <c r="B1" s="20"/>
      <c r="C1" s="21"/>
      <c r="D1" s="22"/>
      <c r="E1" s="22"/>
      <c r="F1" s="22"/>
      <c r="G1" s="23"/>
      <c r="H1" s="24" t="s">
        <v>114</v>
      </c>
      <c r="I1" s="24" t="s">
        <v>112</v>
      </c>
      <c r="J1" s="25"/>
      <c r="K1" s="24" t="s">
        <v>113</v>
      </c>
      <c r="L1" s="26"/>
    </row>
    <row r="2" spans="1:13" ht="30.6" customHeight="1" thickBot="1" x14ac:dyDescent="0.35">
      <c r="A2" s="27"/>
      <c r="B2" s="28"/>
      <c r="C2" s="29"/>
      <c r="D2" s="29"/>
      <c r="E2" s="29"/>
      <c r="F2" s="30"/>
      <c r="G2" s="31"/>
      <c r="H2" s="32">
        <f>'PHÂN CÔNG'!$A$3</f>
        <v>6</v>
      </c>
      <c r="I2" s="33">
        <f>'PHÂN CÔNG'!$B$3</f>
        <v>45977</v>
      </c>
      <c r="J2" s="29"/>
      <c r="K2" s="33">
        <f>'PHÂN CÔNG'!$C$3</f>
        <v>45990</v>
      </c>
      <c r="L2" s="34"/>
    </row>
    <row r="3" spans="1:13" ht="16.2" thickBot="1" x14ac:dyDescent="0.35">
      <c r="A3" s="35" t="s">
        <v>103</v>
      </c>
      <c r="B3" s="36" t="s">
        <v>102</v>
      </c>
      <c r="C3" s="37" t="s">
        <v>76</v>
      </c>
      <c r="D3" s="37" t="s">
        <v>72</v>
      </c>
      <c r="E3" s="37" t="s">
        <v>126</v>
      </c>
      <c r="F3" s="37" t="s">
        <v>75</v>
      </c>
      <c r="G3" s="38" t="s">
        <v>73</v>
      </c>
      <c r="H3" s="37" t="s">
        <v>79</v>
      </c>
      <c r="I3" s="37" t="s">
        <v>74</v>
      </c>
      <c r="J3" s="37" t="s">
        <v>77</v>
      </c>
      <c r="K3" s="37" t="s">
        <v>85</v>
      </c>
      <c r="L3" s="39" t="s">
        <v>88</v>
      </c>
    </row>
    <row r="4" spans="1:13" s="139" customFormat="1" ht="72" customHeight="1" thickBot="1" x14ac:dyDescent="0.35">
      <c r="A4" s="184" t="s">
        <v>104</v>
      </c>
      <c r="B4" s="185">
        <f>$I$2</f>
        <v>45977</v>
      </c>
      <c r="C4" s="51" t="s">
        <v>83</v>
      </c>
      <c r="D4" s="56" t="s">
        <v>188</v>
      </c>
      <c r="E4" s="152" t="str">
        <f>VLOOKUP($F4,DATA.GV!$B$4:$D$50,2,0)</f>
        <v>01011001</v>
      </c>
      <c r="F4" s="52" t="str">
        <f>VLOOKUP($D4,'PHÂN CÔNG'!$B$7:$C$22,2,0)</f>
        <v>Bùi Minh Thuấn</v>
      </c>
      <c r="G4" s="186" t="s">
        <v>89</v>
      </c>
      <c r="H4" s="53" t="s">
        <v>80</v>
      </c>
      <c r="I4" s="152" t="s">
        <v>78</v>
      </c>
      <c r="J4" s="162" t="s">
        <v>179</v>
      </c>
      <c r="K4" s="162" t="s">
        <v>87</v>
      </c>
      <c r="L4" s="163" t="s">
        <v>180</v>
      </c>
      <c r="M4" s="138"/>
    </row>
    <row r="5" spans="1:13" s="139" customFormat="1" ht="72" customHeight="1" thickBot="1" x14ac:dyDescent="0.35">
      <c r="A5" s="184" t="s">
        <v>104</v>
      </c>
      <c r="B5" s="185">
        <f t="shared" ref="B5:B15" si="0">$I$2</f>
        <v>45977</v>
      </c>
      <c r="C5" s="51" t="s">
        <v>83</v>
      </c>
      <c r="D5" s="56" t="s">
        <v>189</v>
      </c>
      <c r="E5" s="152" t="str">
        <f>VLOOKUP($F5,DATA.GV!$B$4:$D$50,2,0)</f>
        <v>01011014</v>
      </c>
      <c r="F5" s="52" t="str">
        <f>VLOOKUP($D5,'PHÂN CÔNG'!$B$7:$C$22,2,0)</f>
        <v>Hoàng Văn Luân</v>
      </c>
      <c r="G5" s="186" t="s">
        <v>89</v>
      </c>
      <c r="H5" s="53" t="s">
        <v>80</v>
      </c>
      <c r="I5" s="152" t="s">
        <v>78</v>
      </c>
      <c r="J5" s="162" t="s">
        <v>179</v>
      </c>
      <c r="K5" s="162" t="s">
        <v>87</v>
      </c>
      <c r="L5" s="163" t="s">
        <v>180</v>
      </c>
      <c r="M5" s="138"/>
    </row>
    <row r="6" spans="1:13" s="139" customFormat="1" ht="72" customHeight="1" thickBot="1" x14ac:dyDescent="0.35">
      <c r="A6" s="184" t="s">
        <v>104</v>
      </c>
      <c r="B6" s="185">
        <f t="shared" si="0"/>
        <v>45977</v>
      </c>
      <c r="C6" s="51" t="s">
        <v>83</v>
      </c>
      <c r="D6" s="56" t="s">
        <v>190</v>
      </c>
      <c r="E6" s="152" t="str">
        <f>VLOOKUP($F6,DATA.GV!$B$4:$D$50,2,0)</f>
        <v>01011021</v>
      </c>
      <c r="F6" s="52" t="str">
        <f>VLOOKUP($D6,'PHÂN CÔNG'!$B$7:$C$22,2,0)</f>
        <v>Nguyễn Văn Hòa</v>
      </c>
      <c r="G6" s="186" t="s">
        <v>89</v>
      </c>
      <c r="H6" s="53" t="s">
        <v>80</v>
      </c>
      <c r="I6" s="152" t="s">
        <v>78</v>
      </c>
      <c r="J6" s="162" t="s">
        <v>179</v>
      </c>
      <c r="K6" s="162" t="s">
        <v>87</v>
      </c>
      <c r="L6" s="163" t="s">
        <v>180</v>
      </c>
      <c r="M6" s="138"/>
    </row>
    <row r="7" spans="1:13" s="139" customFormat="1" ht="72" customHeight="1" thickBot="1" x14ac:dyDescent="0.35">
      <c r="A7" s="184" t="s">
        <v>104</v>
      </c>
      <c r="B7" s="185">
        <f t="shared" si="0"/>
        <v>45977</v>
      </c>
      <c r="C7" s="51" t="s">
        <v>83</v>
      </c>
      <c r="D7" s="56" t="s">
        <v>196</v>
      </c>
      <c r="E7" s="152" t="str">
        <f>VLOOKUP($F7,DATA.GV!$B$4:$D$50,2,0)</f>
        <v>01055001</v>
      </c>
      <c r="F7" s="52" t="str">
        <f>VLOOKUP($D7,'PHÂN CÔNG'!$B$7:$C$22,2,0)</f>
        <v>Hồ Sỹ Năm</v>
      </c>
      <c r="G7" s="186" t="s">
        <v>89</v>
      </c>
      <c r="H7" s="53" t="s">
        <v>80</v>
      </c>
      <c r="I7" s="152" t="s">
        <v>78</v>
      </c>
      <c r="J7" s="162" t="s">
        <v>179</v>
      </c>
      <c r="K7" s="162" t="s">
        <v>87</v>
      </c>
      <c r="L7" s="163" t="s">
        <v>180</v>
      </c>
      <c r="M7" s="138"/>
    </row>
    <row r="8" spans="1:13" s="139" customFormat="1" ht="72" customHeight="1" thickBot="1" x14ac:dyDescent="0.35">
      <c r="A8" s="184" t="s">
        <v>104</v>
      </c>
      <c r="B8" s="185">
        <f t="shared" si="0"/>
        <v>45977</v>
      </c>
      <c r="C8" s="51" t="s">
        <v>83</v>
      </c>
      <c r="D8" s="56" t="s">
        <v>191</v>
      </c>
      <c r="E8" s="152" t="str">
        <f>VLOOKUP($F8,DATA.GV!$B$4:$D$50,2,0)</f>
        <v>01055007</v>
      </c>
      <c r="F8" s="52" t="str">
        <f>VLOOKUP($D8,'PHÂN CÔNG'!$B$7:$C$22,2,0)</f>
        <v>Lê Minh Thanh</v>
      </c>
      <c r="G8" s="186" t="s">
        <v>89</v>
      </c>
      <c r="H8" s="53" t="s">
        <v>80</v>
      </c>
      <c r="I8" s="152" t="s">
        <v>78</v>
      </c>
      <c r="J8" s="162" t="s">
        <v>179</v>
      </c>
      <c r="K8" s="162" t="s">
        <v>87</v>
      </c>
      <c r="L8" s="163" t="s">
        <v>180</v>
      </c>
      <c r="M8" s="138"/>
    </row>
    <row r="9" spans="1:13" s="139" customFormat="1" ht="72" customHeight="1" thickBot="1" x14ac:dyDescent="0.35">
      <c r="A9" s="184" t="s">
        <v>104</v>
      </c>
      <c r="B9" s="185">
        <f t="shared" si="0"/>
        <v>45977</v>
      </c>
      <c r="C9" s="51" t="s">
        <v>83</v>
      </c>
      <c r="D9" s="56" t="s">
        <v>192</v>
      </c>
      <c r="E9" s="152" t="str">
        <f>VLOOKUP($F9,DATA.GV!$B$4:$D$50,2,0)</f>
        <v>01055003</v>
      </c>
      <c r="F9" s="52" t="str">
        <f>VLOOKUP($D9,'PHÂN CÔNG'!$B$7:$C$22,2,0)</f>
        <v>Lương Hữu Phước</v>
      </c>
      <c r="G9" s="186" t="s">
        <v>89</v>
      </c>
      <c r="H9" s="53" t="s">
        <v>80</v>
      </c>
      <c r="I9" s="152" t="s">
        <v>78</v>
      </c>
      <c r="J9" s="162" t="s">
        <v>179</v>
      </c>
      <c r="K9" s="162" t="s">
        <v>87</v>
      </c>
      <c r="L9" s="163" t="s">
        <v>180</v>
      </c>
      <c r="M9" s="138"/>
    </row>
    <row r="10" spans="1:13" s="139" customFormat="1" ht="72" customHeight="1" thickBot="1" x14ac:dyDescent="0.35">
      <c r="A10" s="184" t="s">
        <v>104</v>
      </c>
      <c r="B10" s="185">
        <f t="shared" si="0"/>
        <v>45977</v>
      </c>
      <c r="C10" s="51" t="s">
        <v>83</v>
      </c>
      <c r="D10" s="56" t="s">
        <v>193</v>
      </c>
      <c r="E10" s="152" t="str">
        <f>VLOOKUP($F10,DATA.GV!$B$4:$D$50,2,0)</f>
        <v>01055008</v>
      </c>
      <c r="F10" s="52" t="str">
        <f>VLOOKUP($D10,'PHÂN CÔNG'!$B$7:$C$22,2,0)</f>
        <v>Trần Văn Thanh</v>
      </c>
      <c r="G10" s="186" t="s">
        <v>89</v>
      </c>
      <c r="H10" s="53" t="s">
        <v>80</v>
      </c>
      <c r="I10" s="152" t="s">
        <v>78</v>
      </c>
      <c r="J10" s="162" t="s">
        <v>179</v>
      </c>
      <c r="K10" s="162" t="s">
        <v>87</v>
      </c>
      <c r="L10" s="163" t="s">
        <v>180</v>
      </c>
      <c r="M10" s="138"/>
    </row>
    <row r="11" spans="1:13" s="139" customFormat="1" ht="72" customHeight="1" thickBot="1" x14ac:dyDescent="0.35">
      <c r="A11" s="184" t="s">
        <v>104</v>
      </c>
      <c r="B11" s="185">
        <f t="shared" si="0"/>
        <v>45977</v>
      </c>
      <c r="C11" s="51" t="s">
        <v>83</v>
      </c>
      <c r="D11" s="56" t="s">
        <v>194</v>
      </c>
      <c r="E11" s="152" t="str">
        <f>VLOOKUP($F11,DATA.GV!$B$4:$D$50,2,0)</f>
        <v>01055011</v>
      </c>
      <c r="F11" s="52" t="str">
        <f>VLOOKUP($D11,'PHÂN CÔNG'!$B$7:$C$22,2,0)</f>
        <v>Bùi Văn Tuấn</v>
      </c>
      <c r="G11" s="186" t="s">
        <v>89</v>
      </c>
      <c r="H11" s="53" t="s">
        <v>80</v>
      </c>
      <c r="I11" s="152" t="s">
        <v>78</v>
      </c>
      <c r="J11" s="162" t="s">
        <v>179</v>
      </c>
      <c r="K11" s="162" t="s">
        <v>87</v>
      </c>
      <c r="L11" s="163" t="s">
        <v>180</v>
      </c>
      <c r="M11" s="138"/>
    </row>
    <row r="12" spans="1:13" s="139" customFormat="1" ht="72" customHeight="1" thickBot="1" x14ac:dyDescent="0.35">
      <c r="A12" s="184" t="s">
        <v>104</v>
      </c>
      <c r="B12" s="185">
        <f t="shared" si="0"/>
        <v>45977</v>
      </c>
      <c r="C12" s="51" t="s">
        <v>83</v>
      </c>
      <c r="D12" s="56" t="s">
        <v>195</v>
      </c>
      <c r="E12" s="152" t="str">
        <f>VLOOKUP($F12,DATA.GV!$B$4:$D$50,2,0)</f>
        <v>01055014</v>
      </c>
      <c r="F12" s="52" t="str">
        <f>VLOOKUP($D12,'PHÂN CÔNG'!$B$7:$C$22,2,0)</f>
        <v>Nguyễn Văn Phúc</v>
      </c>
      <c r="G12" s="186" t="s">
        <v>89</v>
      </c>
      <c r="H12" s="53" t="s">
        <v>80</v>
      </c>
      <c r="I12" s="152" t="s">
        <v>78</v>
      </c>
      <c r="J12" s="162" t="s">
        <v>179</v>
      </c>
      <c r="K12" s="162" t="s">
        <v>87</v>
      </c>
      <c r="L12" s="163" t="s">
        <v>180</v>
      </c>
      <c r="M12" s="138"/>
    </row>
    <row r="13" spans="1:13" s="139" customFormat="1" ht="72" customHeight="1" thickBot="1" x14ac:dyDescent="0.35">
      <c r="A13" s="184" t="s">
        <v>104</v>
      </c>
      <c r="B13" s="185">
        <f t="shared" si="0"/>
        <v>45977</v>
      </c>
      <c r="C13" s="51" t="s">
        <v>83</v>
      </c>
      <c r="D13" s="56" t="s">
        <v>185</v>
      </c>
      <c r="E13" s="152" t="str">
        <f>VLOOKUP($F13,DATA.GV!$B$4:$D$50,2,0)</f>
        <v>01055017</v>
      </c>
      <c r="F13" s="52" t="str">
        <f>VLOOKUP($D13,'PHÂN CÔNG'!$B$7:$C$22,2,0)</f>
        <v>Nguyễn Thị Thanh Thảo</v>
      </c>
      <c r="G13" s="186" t="s">
        <v>89</v>
      </c>
      <c r="H13" s="53" t="s">
        <v>80</v>
      </c>
      <c r="I13" s="152" t="s">
        <v>78</v>
      </c>
      <c r="J13" s="162" t="s">
        <v>179</v>
      </c>
      <c r="K13" s="162" t="s">
        <v>87</v>
      </c>
      <c r="L13" s="163" t="s">
        <v>180</v>
      </c>
      <c r="M13" s="138"/>
    </row>
    <row r="14" spans="1:13" s="139" customFormat="1" ht="72" customHeight="1" thickBot="1" x14ac:dyDescent="0.35">
      <c r="A14" s="184" t="s">
        <v>104</v>
      </c>
      <c r="B14" s="185">
        <f t="shared" si="0"/>
        <v>45977</v>
      </c>
      <c r="C14" s="51" t="s">
        <v>83</v>
      </c>
      <c r="D14" s="56" t="s">
        <v>186</v>
      </c>
      <c r="E14" s="152" t="str">
        <f>VLOOKUP($F14,DATA.GV!$B$4:$D$50,2,0)</f>
        <v>01055013</v>
      </c>
      <c r="F14" s="52" t="str">
        <f>VLOOKUP($D14,'PHÂN CÔNG'!$B$7:$C$22,2,0)</f>
        <v>Chu Hoài Lâm</v>
      </c>
      <c r="G14" s="186" t="s">
        <v>89</v>
      </c>
      <c r="H14" s="53" t="s">
        <v>80</v>
      </c>
      <c r="I14" s="152" t="s">
        <v>78</v>
      </c>
      <c r="J14" s="162" t="s">
        <v>179</v>
      </c>
      <c r="K14" s="162" t="s">
        <v>87</v>
      </c>
      <c r="L14" s="163" t="s">
        <v>180</v>
      </c>
      <c r="M14" s="138"/>
    </row>
    <row r="15" spans="1:13" s="139" customFormat="1" ht="60" customHeight="1" x14ac:dyDescent="0.3">
      <c r="A15" s="184" t="s">
        <v>104</v>
      </c>
      <c r="B15" s="185">
        <f t="shared" si="0"/>
        <v>45977</v>
      </c>
      <c r="C15" s="51" t="s">
        <v>83</v>
      </c>
      <c r="D15" s="56" t="s">
        <v>187</v>
      </c>
      <c r="E15" s="152" t="str">
        <f>VLOOKUP($F15,DATA.GV!$B$4:$D$50,2,0)</f>
        <v>01055012</v>
      </c>
      <c r="F15" s="52" t="str">
        <f>VLOOKUP($D15,'PHÂN CÔNG'!$B$7:$C$22,2,0)</f>
        <v>Đặng Duy Đồng</v>
      </c>
      <c r="G15" s="186" t="s">
        <v>89</v>
      </c>
      <c r="H15" s="53" t="s">
        <v>80</v>
      </c>
      <c r="I15" s="152" t="s">
        <v>78</v>
      </c>
      <c r="J15" s="162" t="s">
        <v>179</v>
      </c>
      <c r="K15" s="162" t="s">
        <v>87</v>
      </c>
      <c r="L15" s="163" t="s">
        <v>180</v>
      </c>
      <c r="M15" s="138"/>
    </row>
    <row r="16" spans="1:13" s="173" customFormat="1" ht="33" customHeight="1" x14ac:dyDescent="0.3">
      <c r="A16" s="140">
        <v>2</v>
      </c>
      <c r="B16" s="125">
        <f t="shared" ref="B16:B43" si="1">$I$2+1</f>
        <v>45978</v>
      </c>
      <c r="C16" s="44" t="s">
        <v>71</v>
      </c>
      <c r="D16" s="45" t="s">
        <v>188</v>
      </c>
      <c r="E16" s="46" t="str">
        <f>VLOOKUP($F16,DATA.GV!$B$4:$D$50,2,0)</f>
        <v>01011001</v>
      </c>
      <c r="F16" s="60" t="str">
        <f>VLOOKUP($D16,'PHÂN CÔNG'!$B$7:$C$22,2,0)</f>
        <v>Bùi Minh Thuấn</v>
      </c>
      <c r="G16" s="47" t="s">
        <v>91</v>
      </c>
      <c r="H16" s="46" t="s">
        <v>80</v>
      </c>
      <c r="I16" s="46" t="s">
        <v>82</v>
      </c>
      <c r="J16" s="126" t="s">
        <v>115</v>
      </c>
      <c r="K16" s="126" t="s">
        <v>86</v>
      </c>
      <c r="L16" s="127" t="s">
        <v>199</v>
      </c>
      <c r="M16" s="172"/>
    </row>
    <row r="17" spans="1:13" s="173" customFormat="1" ht="33" customHeight="1" x14ac:dyDescent="0.3">
      <c r="A17" s="140">
        <v>2</v>
      </c>
      <c r="B17" s="125">
        <f t="shared" si="1"/>
        <v>45978</v>
      </c>
      <c r="C17" s="44" t="s">
        <v>71</v>
      </c>
      <c r="D17" s="45" t="s">
        <v>189</v>
      </c>
      <c r="E17" s="46" t="str">
        <f>VLOOKUP($F17,DATA.GV!$B$4:$D$50,2,0)</f>
        <v>01011014</v>
      </c>
      <c r="F17" s="60" t="str">
        <f>VLOOKUP($D17,'PHÂN CÔNG'!$B$7:$C$22,2,0)</f>
        <v>Hoàng Văn Luân</v>
      </c>
      <c r="G17" s="47" t="s">
        <v>91</v>
      </c>
      <c r="H17" s="46" t="s">
        <v>80</v>
      </c>
      <c r="I17" s="46" t="s">
        <v>82</v>
      </c>
      <c r="J17" s="126" t="s">
        <v>115</v>
      </c>
      <c r="K17" s="126" t="s">
        <v>86</v>
      </c>
      <c r="L17" s="127" t="s">
        <v>199</v>
      </c>
      <c r="M17" s="172"/>
    </row>
    <row r="18" spans="1:13" s="173" customFormat="1" ht="33" customHeight="1" x14ac:dyDescent="0.3">
      <c r="A18" s="140">
        <v>2</v>
      </c>
      <c r="B18" s="125">
        <f t="shared" si="1"/>
        <v>45978</v>
      </c>
      <c r="C18" s="44" t="s">
        <v>71</v>
      </c>
      <c r="D18" s="45" t="s">
        <v>190</v>
      </c>
      <c r="E18" s="46" t="str">
        <f>VLOOKUP($F18,DATA.GV!$B$4:$D$50,2,0)</f>
        <v>01011021</v>
      </c>
      <c r="F18" s="60" t="str">
        <f>VLOOKUP($D18,'PHÂN CÔNG'!$B$7:$C$22,2,0)</f>
        <v>Nguyễn Văn Hòa</v>
      </c>
      <c r="G18" s="47" t="s">
        <v>91</v>
      </c>
      <c r="H18" s="46" t="s">
        <v>80</v>
      </c>
      <c r="I18" s="46" t="s">
        <v>82</v>
      </c>
      <c r="J18" s="126" t="s">
        <v>115</v>
      </c>
      <c r="K18" s="126" t="s">
        <v>86</v>
      </c>
      <c r="L18" s="127" t="s">
        <v>199</v>
      </c>
      <c r="M18" s="172"/>
    </row>
    <row r="19" spans="1:13" s="173" customFormat="1" ht="33" customHeight="1" x14ac:dyDescent="0.3">
      <c r="A19" s="140">
        <v>2</v>
      </c>
      <c r="B19" s="125">
        <f t="shared" si="1"/>
        <v>45978</v>
      </c>
      <c r="C19" s="44" t="s">
        <v>71</v>
      </c>
      <c r="D19" s="45" t="s">
        <v>196</v>
      </c>
      <c r="E19" s="46" t="str">
        <f>VLOOKUP($F19,DATA.GV!$B$4:$D$50,2,0)</f>
        <v>01055001</v>
      </c>
      <c r="F19" s="60" t="str">
        <f>VLOOKUP($D19,'PHÂN CÔNG'!$B$7:$C$22,2,0)</f>
        <v>Hồ Sỹ Năm</v>
      </c>
      <c r="G19" s="47" t="s">
        <v>260</v>
      </c>
      <c r="H19" s="46" t="s">
        <v>80</v>
      </c>
      <c r="I19" s="46" t="s">
        <v>82</v>
      </c>
      <c r="J19" s="126" t="s">
        <v>115</v>
      </c>
      <c r="K19" s="126" t="s">
        <v>86</v>
      </c>
      <c r="L19" s="127" t="s">
        <v>199</v>
      </c>
      <c r="M19" s="172"/>
    </row>
    <row r="20" spans="1:13" s="173" customFormat="1" ht="33" customHeight="1" x14ac:dyDescent="0.3">
      <c r="A20" s="140">
        <v>2</v>
      </c>
      <c r="B20" s="125">
        <f t="shared" si="1"/>
        <v>45978</v>
      </c>
      <c r="C20" s="44" t="s">
        <v>71</v>
      </c>
      <c r="D20" s="45" t="s">
        <v>191</v>
      </c>
      <c r="E20" s="46" t="str">
        <f>VLOOKUP($F20,DATA.GV!$B$4:$D$50,2,0)</f>
        <v>01055007</v>
      </c>
      <c r="F20" s="60" t="str">
        <f>VLOOKUP($D20,'PHÂN CÔNG'!$B$7:$C$22,2,0)</f>
        <v>Lê Minh Thanh</v>
      </c>
      <c r="G20" s="47" t="s">
        <v>260</v>
      </c>
      <c r="H20" s="46" t="s">
        <v>80</v>
      </c>
      <c r="I20" s="46" t="s">
        <v>82</v>
      </c>
      <c r="J20" s="126" t="s">
        <v>115</v>
      </c>
      <c r="K20" s="126" t="s">
        <v>86</v>
      </c>
      <c r="L20" s="127" t="s">
        <v>199</v>
      </c>
      <c r="M20" s="172"/>
    </row>
    <row r="21" spans="1:13" s="173" customFormat="1" ht="33" customHeight="1" thickBot="1" x14ac:dyDescent="0.35">
      <c r="A21" s="140">
        <v>2</v>
      </c>
      <c r="B21" s="125">
        <f t="shared" si="1"/>
        <v>45978</v>
      </c>
      <c r="C21" s="44" t="s">
        <v>71</v>
      </c>
      <c r="D21" s="64" t="s">
        <v>192</v>
      </c>
      <c r="E21" s="46" t="str">
        <f>VLOOKUP($F21,DATA.GV!$B$4:$D$50,2,0)</f>
        <v>01055003</v>
      </c>
      <c r="F21" s="60" t="str">
        <f>VLOOKUP($D21,'PHÂN CÔNG'!$B$7:$C$22,2,0)</f>
        <v>Lương Hữu Phước</v>
      </c>
      <c r="G21" s="47" t="s">
        <v>260</v>
      </c>
      <c r="H21" s="187" t="s">
        <v>80</v>
      </c>
      <c r="I21" s="187" t="s">
        <v>82</v>
      </c>
      <c r="J21" s="188" t="s">
        <v>115</v>
      </c>
      <c r="K21" s="188" t="s">
        <v>86</v>
      </c>
      <c r="L21" s="189" t="s">
        <v>199</v>
      </c>
      <c r="M21" s="172"/>
    </row>
    <row r="22" spans="1:13" s="173" customFormat="1" ht="33" customHeight="1" x14ac:dyDescent="0.3">
      <c r="A22" s="140">
        <v>2</v>
      </c>
      <c r="B22" s="125">
        <f t="shared" si="1"/>
        <v>45978</v>
      </c>
      <c r="C22" s="44" t="s">
        <v>71</v>
      </c>
      <c r="D22" s="45" t="s">
        <v>193</v>
      </c>
      <c r="E22" s="46" t="str">
        <f>VLOOKUP($F22,DATA.GV!$B$4:$D$50,2,0)</f>
        <v>01055008</v>
      </c>
      <c r="F22" s="60" t="str">
        <f>VLOOKUP($D22,'PHÂN CÔNG'!$B$7:$C$22,2,0)</f>
        <v>Trần Văn Thanh</v>
      </c>
      <c r="G22" s="47" t="s">
        <v>91</v>
      </c>
      <c r="H22" s="46" t="s">
        <v>80</v>
      </c>
      <c r="I22" s="46" t="s">
        <v>82</v>
      </c>
      <c r="J22" s="126" t="s">
        <v>115</v>
      </c>
      <c r="K22" s="126" t="s">
        <v>86</v>
      </c>
      <c r="L22" s="127" t="s">
        <v>199</v>
      </c>
      <c r="M22" s="172"/>
    </row>
    <row r="23" spans="1:13" s="173" customFormat="1" ht="33" customHeight="1" x14ac:dyDescent="0.3">
      <c r="A23" s="140">
        <v>2</v>
      </c>
      <c r="B23" s="125">
        <f t="shared" si="1"/>
        <v>45978</v>
      </c>
      <c r="C23" s="44" t="s">
        <v>71</v>
      </c>
      <c r="D23" s="45" t="s">
        <v>194</v>
      </c>
      <c r="E23" s="46" t="str">
        <f>VLOOKUP($F23,DATA.GV!$B$4:$D$50,2,0)</f>
        <v>01055011</v>
      </c>
      <c r="F23" s="60" t="str">
        <f>VLOOKUP($D23,'PHÂN CÔNG'!$B$7:$C$22,2,0)</f>
        <v>Bùi Văn Tuấn</v>
      </c>
      <c r="G23" s="47" t="s">
        <v>91</v>
      </c>
      <c r="H23" s="46" t="s">
        <v>80</v>
      </c>
      <c r="I23" s="46" t="s">
        <v>82</v>
      </c>
      <c r="J23" s="126" t="s">
        <v>115</v>
      </c>
      <c r="K23" s="126" t="s">
        <v>86</v>
      </c>
      <c r="L23" s="127" t="s">
        <v>199</v>
      </c>
      <c r="M23" s="172"/>
    </row>
    <row r="24" spans="1:13" s="173" customFormat="1" ht="33" customHeight="1" x14ac:dyDescent="0.3">
      <c r="A24" s="140">
        <v>2</v>
      </c>
      <c r="B24" s="125">
        <f t="shared" si="1"/>
        <v>45978</v>
      </c>
      <c r="C24" s="44" t="s">
        <v>71</v>
      </c>
      <c r="D24" s="45" t="s">
        <v>195</v>
      </c>
      <c r="E24" s="46" t="str">
        <f>VLOOKUP($F24,DATA.GV!$B$4:$D$50,2,0)</f>
        <v>01055014</v>
      </c>
      <c r="F24" s="60" t="str">
        <f>VLOOKUP($D24,'PHÂN CÔNG'!$B$7:$C$22,2,0)</f>
        <v>Nguyễn Văn Phúc</v>
      </c>
      <c r="G24" s="47" t="s">
        <v>91</v>
      </c>
      <c r="H24" s="46" t="s">
        <v>80</v>
      </c>
      <c r="I24" s="46" t="s">
        <v>82</v>
      </c>
      <c r="J24" s="126" t="s">
        <v>115</v>
      </c>
      <c r="K24" s="126" t="s">
        <v>86</v>
      </c>
      <c r="L24" s="127" t="s">
        <v>199</v>
      </c>
      <c r="M24" s="172"/>
    </row>
    <row r="25" spans="1:13" s="173" customFormat="1" ht="33" customHeight="1" x14ac:dyDescent="0.3">
      <c r="A25" s="140">
        <v>2</v>
      </c>
      <c r="B25" s="125">
        <f t="shared" si="1"/>
        <v>45978</v>
      </c>
      <c r="C25" s="44" t="s">
        <v>71</v>
      </c>
      <c r="D25" s="45" t="s">
        <v>185</v>
      </c>
      <c r="E25" s="46" t="str">
        <f>VLOOKUP($F25,DATA.GV!$B$4:$D$50,2,0)</f>
        <v>01055017</v>
      </c>
      <c r="F25" s="60" t="str">
        <f>VLOOKUP($D25,'PHÂN CÔNG'!$B$7:$C$22,2,0)</f>
        <v>Nguyễn Thị Thanh Thảo</v>
      </c>
      <c r="G25" s="47" t="s">
        <v>260</v>
      </c>
      <c r="H25" s="46" t="s">
        <v>80</v>
      </c>
      <c r="I25" s="46" t="s">
        <v>82</v>
      </c>
      <c r="J25" s="126" t="s">
        <v>115</v>
      </c>
      <c r="K25" s="126" t="s">
        <v>86</v>
      </c>
      <c r="L25" s="127" t="s">
        <v>199</v>
      </c>
      <c r="M25" s="172"/>
    </row>
    <row r="26" spans="1:13" s="173" customFormat="1" ht="33" customHeight="1" x14ac:dyDescent="0.3">
      <c r="A26" s="140">
        <v>2</v>
      </c>
      <c r="B26" s="125">
        <f t="shared" si="1"/>
        <v>45978</v>
      </c>
      <c r="C26" s="44" t="s">
        <v>71</v>
      </c>
      <c r="D26" s="45" t="s">
        <v>186</v>
      </c>
      <c r="E26" s="46" t="str">
        <f>VLOOKUP($F26,DATA.GV!$B$4:$D$50,2,0)</f>
        <v>01055013</v>
      </c>
      <c r="F26" s="60" t="str">
        <f>VLOOKUP($D26,'PHÂN CÔNG'!$B$7:$C$22,2,0)</f>
        <v>Chu Hoài Lâm</v>
      </c>
      <c r="G26" s="47" t="s">
        <v>260</v>
      </c>
      <c r="H26" s="46" t="s">
        <v>80</v>
      </c>
      <c r="I26" s="46" t="s">
        <v>82</v>
      </c>
      <c r="J26" s="126" t="s">
        <v>115</v>
      </c>
      <c r="K26" s="126" t="s">
        <v>86</v>
      </c>
      <c r="L26" s="127" t="s">
        <v>199</v>
      </c>
      <c r="M26" s="172"/>
    </row>
    <row r="27" spans="1:13" s="173" customFormat="1" ht="33" customHeight="1" thickBot="1" x14ac:dyDescent="0.35">
      <c r="A27" s="190">
        <v>2</v>
      </c>
      <c r="B27" s="191">
        <f t="shared" si="1"/>
        <v>45978</v>
      </c>
      <c r="C27" s="192" t="s">
        <v>71</v>
      </c>
      <c r="D27" s="64" t="s">
        <v>187</v>
      </c>
      <c r="E27" s="187" t="str">
        <f>VLOOKUP($F27,DATA.GV!$B$4:$D$50,2,0)</f>
        <v>01055012</v>
      </c>
      <c r="F27" s="193" t="str">
        <f>VLOOKUP($D27,'PHÂN CÔNG'!$B$7:$C$22,2,0)</f>
        <v>Đặng Duy Đồng</v>
      </c>
      <c r="G27" s="47" t="s">
        <v>260</v>
      </c>
      <c r="H27" s="187" t="s">
        <v>80</v>
      </c>
      <c r="I27" s="187" t="s">
        <v>82</v>
      </c>
      <c r="J27" s="188" t="s">
        <v>115</v>
      </c>
      <c r="K27" s="188" t="s">
        <v>86</v>
      </c>
      <c r="L27" s="189" t="s">
        <v>199</v>
      </c>
      <c r="M27" s="172"/>
    </row>
    <row r="28" spans="1:13" s="173" customFormat="1" ht="33" customHeight="1" x14ac:dyDescent="0.3">
      <c r="A28" s="141">
        <v>2</v>
      </c>
      <c r="B28" s="119">
        <f t="shared" si="1"/>
        <v>45978</v>
      </c>
      <c r="C28" s="53" t="s">
        <v>83</v>
      </c>
      <c r="D28" s="56" t="s">
        <v>188</v>
      </c>
      <c r="E28" s="53" t="str">
        <f>VLOOKUP($F28,DATA.GV!$B$4:$D$50,2,0)</f>
        <v>01011001</v>
      </c>
      <c r="F28" s="54" t="str">
        <f>VLOOKUP($D28,'PHÂN CÔNG'!$B$7:$C$22,2,0)</f>
        <v>Bùi Minh Thuấn</v>
      </c>
      <c r="G28" s="55" t="s">
        <v>260</v>
      </c>
      <c r="H28" s="53" t="s">
        <v>80</v>
      </c>
      <c r="I28" s="53" t="s">
        <v>82</v>
      </c>
      <c r="J28" s="120" t="s">
        <v>116</v>
      </c>
      <c r="K28" s="120" t="s">
        <v>87</v>
      </c>
      <c r="L28" s="121" t="s">
        <v>117</v>
      </c>
      <c r="M28" s="172"/>
    </row>
    <row r="29" spans="1:13" s="173" customFormat="1" ht="33" customHeight="1" x14ac:dyDescent="0.3">
      <c r="A29" s="141">
        <v>2</v>
      </c>
      <c r="B29" s="119">
        <f t="shared" si="1"/>
        <v>45978</v>
      </c>
      <c r="C29" s="53" t="s">
        <v>83</v>
      </c>
      <c r="D29" s="56" t="s">
        <v>189</v>
      </c>
      <c r="E29" s="53" t="str">
        <f>VLOOKUP($F29,DATA.GV!$B$4:$D$50,2,0)</f>
        <v>01011014</v>
      </c>
      <c r="F29" s="54" t="str">
        <f>VLOOKUP($D29,'PHÂN CÔNG'!$B$7:$C$22,2,0)</f>
        <v>Hoàng Văn Luân</v>
      </c>
      <c r="G29" s="55" t="s">
        <v>260</v>
      </c>
      <c r="H29" s="53" t="s">
        <v>80</v>
      </c>
      <c r="I29" s="53" t="s">
        <v>82</v>
      </c>
      <c r="J29" s="120" t="s">
        <v>116</v>
      </c>
      <c r="K29" s="120" t="s">
        <v>87</v>
      </c>
      <c r="L29" s="121" t="s">
        <v>117</v>
      </c>
      <c r="M29" s="172"/>
    </row>
    <row r="30" spans="1:13" s="173" customFormat="1" ht="33" customHeight="1" x14ac:dyDescent="0.3">
      <c r="A30" s="141">
        <v>2</v>
      </c>
      <c r="B30" s="119">
        <f t="shared" si="1"/>
        <v>45978</v>
      </c>
      <c r="C30" s="53" t="s">
        <v>83</v>
      </c>
      <c r="D30" s="56" t="s">
        <v>190</v>
      </c>
      <c r="E30" s="53" t="str">
        <f>VLOOKUP($F30,DATA.GV!$B$4:$D$50,2,0)</f>
        <v>01011021</v>
      </c>
      <c r="F30" s="54" t="str">
        <f>VLOOKUP($D30,'PHÂN CÔNG'!$B$7:$C$22,2,0)</f>
        <v>Nguyễn Văn Hòa</v>
      </c>
      <c r="G30" s="55" t="s">
        <v>260</v>
      </c>
      <c r="H30" s="53" t="s">
        <v>80</v>
      </c>
      <c r="I30" s="53" t="s">
        <v>82</v>
      </c>
      <c r="J30" s="120" t="s">
        <v>116</v>
      </c>
      <c r="K30" s="120" t="s">
        <v>87</v>
      </c>
      <c r="L30" s="121" t="s">
        <v>117</v>
      </c>
      <c r="M30" s="172"/>
    </row>
    <row r="31" spans="1:13" s="173" customFormat="1" ht="33" customHeight="1" x14ac:dyDescent="0.3">
      <c r="A31" s="141">
        <v>2</v>
      </c>
      <c r="B31" s="119">
        <f t="shared" si="1"/>
        <v>45978</v>
      </c>
      <c r="C31" s="53" t="s">
        <v>83</v>
      </c>
      <c r="D31" s="56" t="s">
        <v>196</v>
      </c>
      <c r="E31" s="53" t="str">
        <f>VLOOKUP($F31,DATA.GV!$B$4:$D$50,2,0)</f>
        <v>01055001</v>
      </c>
      <c r="F31" s="54" t="str">
        <f>VLOOKUP($D31,'PHÂN CÔNG'!$B$7:$C$22,2,0)</f>
        <v>Hồ Sỹ Năm</v>
      </c>
      <c r="G31" s="55" t="s">
        <v>91</v>
      </c>
      <c r="H31" s="53" t="s">
        <v>80</v>
      </c>
      <c r="I31" s="53" t="s">
        <v>82</v>
      </c>
      <c r="J31" s="120" t="s">
        <v>116</v>
      </c>
      <c r="K31" s="120" t="s">
        <v>87</v>
      </c>
      <c r="L31" s="121" t="s">
        <v>117</v>
      </c>
      <c r="M31" s="172"/>
    </row>
    <row r="32" spans="1:13" s="173" customFormat="1" ht="33" customHeight="1" x14ac:dyDescent="0.3">
      <c r="A32" s="141">
        <v>2</v>
      </c>
      <c r="B32" s="119">
        <f t="shared" si="1"/>
        <v>45978</v>
      </c>
      <c r="C32" s="53" t="s">
        <v>83</v>
      </c>
      <c r="D32" s="56" t="s">
        <v>191</v>
      </c>
      <c r="E32" s="53" t="str">
        <f>VLOOKUP($F32,DATA.GV!$B$4:$D$50,2,0)</f>
        <v>01055007</v>
      </c>
      <c r="F32" s="54" t="str">
        <f>VLOOKUP($D32,'PHÂN CÔNG'!$B$7:$C$22,2,0)</f>
        <v>Lê Minh Thanh</v>
      </c>
      <c r="G32" s="55" t="s">
        <v>91</v>
      </c>
      <c r="H32" s="53" t="s">
        <v>80</v>
      </c>
      <c r="I32" s="53" t="s">
        <v>82</v>
      </c>
      <c r="J32" s="120" t="s">
        <v>116</v>
      </c>
      <c r="K32" s="120" t="s">
        <v>87</v>
      </c>
      <c r="L32" s="121" t="s">
        <v>117</v>
      </c>
      <c r="M32" s="172"/>
    </row>
    <row r="33" spans="1:13" s="173" customFormat="1" ht="33" customHeight="1" thickBot="1" x14ac:dyDescent="0.35">
      <c r="A33" s="142">
        <v>2</v>
      </c>
      <c r="B33" s="135">
        <f t="shared" si="1"/>
        <v>45978</v>
      </c>
      <c r="C33" s="57" t="s">
        <v>83</v>
      </c>
      <c r="D33" s="58" t="s">
        <v>192</v>
      </c>
      <c r="E33" s="57" t="str">
        <f>VLOOKUP($F33,DATA.GV!$B$4:$D$50,2,0)</f>
        <v>01055003</v>
      </c>
      <c r="F33" s="62" t="str">
        <f>VLOOKUP($D33,'PHÂN CÔNG'!$B$7:$C$22,2,0)</f>
        <v>Lương Hữu Phước</v>
      </c>
      <c r="G33" s="55" t="s">
        <v>91</v>
      </c>
      <c r="H33" s="57" t="s">
        <v>80</v>
      </c>
      <c r="I33" s="57" t="s">
        <v>82</v>
      </c>
      <c r="J33" s="136" t="s">
        <v>116</v>
      </c>
      <c r="K33" s="136" t="s">
        <v>87</v>
      </c>
      <c r="L33" s="137" t="s">
        <v>117</v>
      </c>
    </row>
    <row r="34" spans="1:13" s="173" customFormat="1" ht="33" customHeight="1" thickBot="1" x14ac:dyDescent="0.35">
      <c r="A34" s="142">
        <v>2</v>
      </c>
      <c r="B34" s="135">
        <f t="shared" si="1"/>
        <v>45978</v>
      </c>
      <c r="C34" s="57" t="s">
        <v>83</v>
      </c>
      <c r="D34" s="56" t="s">
        <v>193</v>
      </c>
      <c r="E34" s="57" t="str">
        <f>VLOOKUP($F34,DATA.GV!$B$4:$D$50,2,0)</f>
        <v>01055008</v>
      </c>
      <c r="F34" s="62" t="str">
        <f>VLOOKUP($D34,'PHÂN CÔNG'!$B$7:$C$22,2,0)</f>
        <v>Trần Văn Thanh</v>
      </c>
      <c r="G34" s="55" t="s">
        <v>260</v>
      </c>
      <c r="H34" s="53" t="s">
        <v>80</v>
      </c>
      <c r="I34" s="53" t="s">
        <v>82</v>
      </c>
      <c r="J34" s="120" t="s">
        <v>116</v>
      </c>
      <c r="K34" s="120" t="s">
        <v>87</v>
      </c>
      <c r="L34" s="121" t="s">
        <v>117</v>
      </c>
    </row>
    <row r="35" spans="1:13" s="173" customFormat="1" ht="33" customHeight="1" thickBot="1" x14ac:dyDescent="0.35">
      <c r="A35" s="142">
        <v>2</v>
      </c>
      <c r="B35" s="135">
        <f t="shared" si="1"/>
        <v>45978</v>
      </c>
      <c r="C35" s="57" t="s">
        <v>83</v>
      </c>
      <c r="D35" s="58" t="s">
        <v>194</v>
      </c>
      <c r="E35" s="57" t="str">
        <f>VLOOKUP($F35,DATA.GV!$B$4:$D$50,2,0)</f>
        <v>01055011</v>
      </c>
      <c r="F35" s="62" t="str">
        <f>VLOOKUP($D35,'PHÂN CÔNG'!$B$7:$C$22,2,0)</f>
        <v>Bùi Văn Tuấn</v>
      </c>
      <c r="G35" s="55" t="s">
        <v>260</v>
      </c>
      <c r="H35" s="53" t="s">
        <v>80</v>
      </c>
      <c r="I35" s="53" t="s">
        <v>82</v>
      </c>
      <c r="J35" s="120" t="s">
        <v>116</v>
      </c>
      <c r="K35" s="120" t="s">
        <v>87</v>
      </c>
      <c r="L35" s="121" t="s">
        <v>117</v>
      </c>
    </row>
    <row r="36" spans="1:13" s="173" customFormat="1" ht="33" customHeight="1" thickBot="1" x14ac:dyDescent="0.35">
      <c r="A36" s="142">
        <v>2</v>
      </c>
      <c r="B36" s="135">
        <f t="shared" si="1"/>
        <v>45978</v>
      </c>
      <c r="C36" s="57" t="s">
        <v>83</v>
      </c>
      <c r="D36" s="56" t="s">
        <v>195</v>
      </c>
      <c r="E36" s="57" t="str">
        <f>VLOOKUP($F36,DATA.GV!$B$4:$D$50,2,0)</f>
        <v>01055014</v>
      </c>
      <c r="F36" s="62" t="str">
        <f>VLOOKUP($D36,'PHÂN CÔNG'!$B$7:$C$22,2,0)</f>
        <v>Nguyễn Văn Phúc</v>
      </c>
      <c r="G36" s="55" t="s">
        <v>260</v>
      </c>
      <c r="H36" s="53" t="s">
        <v>80</v>
      </c>
      <c r="I36" s="53" t="s">
        <v>82</v>
      </c>
      <c r="J36" s="120" t="s">
        <v>116</v>
      </c>
      <c r="K36" s="120" t="s">
        <v>87</v>
      </c>
      <c r="L36" s="121" t="s">
        <v>117</v>
      </c>
    </row>
    <row r="37" spans="1:13" s="173" customFormat="1" ht="33" customHeight="1" thickBot="1" x14ac:dyDescent="0.35">
      <c r="A37" s="142">
        <v>2</v>
      </c>
      <c r="B37" s="135">
        <f t="shared" si="1"/>
        <v>45978</v>
      </c>
      <c r="C37" s="57" t="s">
        <v>83</v>
      </c>
      <c r="D37" s="58" t="s">
        <v>185</v>
      </c>
      <c r="E37" s="57" t="str">
        <f>VLOOKUP($F37,DATA.GV!$B$4:$D$50,2,0)</f>
        <v>01055017</v>
      </c>
      <c r="F37" s="62" t="str">
        <f>VLOOKUP($D37,'PHÂN CÔNG'!$B$7:$C$22,2,0)</f>
        <v>Nguyễn Thị Thanh Thảo</v>
      </c>
      <c r="G37" s="55" t="s">
        <v>91</v>
      </c>
      <c r="H37" s="53" t="s">
        <v>80</v>
      </c>
      <c r="I37" s="53" t="s">
        <v>82</v>
      </c>
      <c r="J37" s="120" t="s">
        <v>116</v>
      </c>
      <c r="K37" s="120" t="s">
        <v>87</v>
      </c>
      <c r="L37" s="121" t="s">
        <v>117</v>
      </c>
    </row>
    <row r="38" spans="1:13" s="173" customFormat="1" ht="33" customHeight="1" thickBot="1" x14ac:dyDescent="0.35">
      <c r="A38" s="142">
        <v>2</v>
      </c>
      <c r="B38" s="135">
        <f t="shared" si="1"/>
        <v>45978</v>
      </c>
      <c r="C38" s="57" t="s">
        <v>83</v>
      </c>
      <c r="D38" s="56" t="s">
        <v>186</v>
      </c>
      <c r="E38" s="57" t="str">
        <f>VLOOKUP($F38,DATA.GV!$B$4:$D$50,2,0)</f>
        <v>01055013</v>
      </c>
      <c r="F38" s="62" t="str">
        <f>VLOOKUP($D38,'PHÂN CÔNG'!$B$7:$C$22,2,0)</f>
        <v>Chu Hoài Lâm</v>
      </c>
      <c r="G38" s="55" t="s">
        <v>91</v>
      </c>
      <c r="H38" s="53" t="s">
        <v>80</v>
      </c>
      <c r="I38" s="53" t="s">
        <v>82</v>
      </c>
      <c r="J38" s="120" t="s">
        <v>116</v>
      </c>
      <c r="K38" s="120" t="s">
        <v>87</v>
      </c>
      <c r="L38" s="121" t="s">
        <v>117</v>
      </c>
    </row>
    <row r="39" spans="1:13" s="173" customFormat="1" ht="33" customHeight="1" thickBot="1" x14ac:dyDescent="0.35">
      <c r="A39" s="142">
        <v>2</v>
      </c>
      <c r="B39" s="135">
        <f t="shared" si="1"/>
        <v>45978</v>
      </c>
      <c r="C39" s="57" t="s">
        <v>83</v>
      </c>
      <c r="D39" s="58" t="s">
        <v>187</v>
      </c>
      <c r="E39" s="57" t="str">
        <f>VLOOKUP($F39,DATA.GV!$B$4:$D$50,2,0)</f>
        <v>01055012</v>
      </c>
      <c r="F39" s="62" t="str">
        <f>VLOOKUP($D39,'PHÂN CÔNG'!$B$7:$C$22,2,0)</f>
        <v>Đặng Duy Đồng</v>
      </c>
      <c r="G39" s="55" t="s">
        <v>91</v>
      </c>
      <c r="H39" s="57" t="s">
        <v>80</v>
      </c>
      <c r="I39" s="57" t="s">
        <v>82</v>
      </c>
      <c r="J39" s="136" t="s">
        <v>116</v>
      </c>
      <c r="K39" s="136" t="s">
        <v>87</v>
      </c>
      <c r="L39" s="137" t="s">
        <v>117</v>
      </c>
    </row>
    <row r="40" spans="1:13" s="173" customFormat="1" ht="36.6" customHeight="1" thickBot="1" x14ac:dyDescent="0.35">
      <c r="A40" s="278">
        <v>2</v>
      </c>
      <c r="B40" s="255">
        <f t="shared" si="1"/>
        <v>45978</v>
      </c>
      <c r="C40" s="256" t="s">
        <v>84</v>
      </c>
      <c r="D40" s="257" t="s">
        <v>181</v>
      </c>
      <c r="E40" s="287" t="str">
        <f>VLOOKUP($F40,DATA.GV!$B$4:$D$50,2,0)</f>
        <v>01055009</v>
      </c>
      <c r="F40" s="288" t="str">
        <f>VLOOKUP($D40,'PHÂN CÔNG'!$B$7:$C$22,2,0)</f>
        <v>Nguyễn Như Tĩnh</v>
      </c>
      <c r="G40" s="279" t="s">
        <v>246</v>
      </c>
      <c r="H40" s="259" t="s">
        <v>70</v>
      </c>
      <c r="I40" s="259" t="s">
        <v>118</v>
      </c>
      <c r="J40" s="260" t="s">
        <v>119</v>
      </c>
      <c r="K40" s="260" t="s">
        <v>120</v>
      </c>
      <c r="L40" s="261" t="s">
        <v>121</v>
      </c>
    </row>
    <row r="41" spans="1:13" s="173" customFormat="1" ht="36.6" customHeight="1" thickBot="1" x14ac:dyDescent="0.35">
      <c r="A41" s="278">
        <v>2</v>
      </c>
      <c r="B41" s="255">
        <f t="shared" si="1"/>
        <v>45978</v>
      </c>
      <c r="C41" s="256" t="s">
        <v>84</v>
      </c>
      <c r="D41" s="263" t="s">
        <v>182</v>
      </c>
      <c r="E41" s="287" t="str">
        <f>VLOOKUP($F41,DATA.GV!$B$4:$D$50,2,0)</f>
        <v>01011014</v>
      </c>
      <c r="F41" s="288" t="str">
        <f>VLOOKUP($D41,'PHÂN CÔNG'!$B$7:$C$22,2,0)</f>
        <v>Hoàng Văn Luân</v>
      </c>
      <c r="G41" s="279" t="s">
        <v>246</v>
      </c>
      <c r="H41" s="259" t="s">
        <v>70</v>
      </c>
      <c r="I41" s="259" t="s">
        <v>118</v>
      </c>
      <c r="J41" s="260" t="s">
        <v>119</v>
      </c>
      <c r="K41" s="260" t="s">
        <v>120</v>
      </c>
      <c r="L41" s="261" t="s">
        <v>121</v>
      </c>
    </row>
    <row r="42" spans="1:13" s="173" customFormat="1" ht="36.6" customHeight="1" thickBot="1" x14ac:dyDescent="0.35">
      <c r="A42" s="278">
        <v>2</v>
      </c>
      <c r="B42" s="255">
        <f t="shared" si="1"/>
        <v>45978</v>
      </c>
      <c r="C42" s="256" t="s">
        <v>84</v>
      </c>
      <c r="D42" s="257" t="s">
        <v>183</v>
      </c>
      <c r="E42" s="287" t="str">
        <f>VLOOKUP($F42,DATA.GV!$B$4:$D$50,2,0)</f>
        <v>01011021</v>
      </c>
      <c r="F42" s="288" t="str">
        <f>VLOOKUP($D42,'PHÂN CÔNG'!$B$7:$C$22,2,0)</f>
        <v>Nguyễn Văn Hòa</v>
      </c>
      <c r="G42" s="279" t="s">
        <v>246</v>
      </c>
      <c r="H42" s="259" t="s">
        <v>70</v>
      </c>
      <c r="I42" s="259" t="s">
        <v>118</v>
      </c>
      <c r="J42" s="260" t="s">
        <v>119</v>
      </c>
      <c r="K42" s="260" t="s">
        <v>120</v>
      </c>
      <c r="L42" s="261" t="s">
        <v>121</v>
      </c>
    </row>
    <row r="43" spans="1:13" ht="36.6" customHeight="1" thickBot="1" x14ac:dyDescent="0.35">
      <c r="A43" s="280">
        <v>2</v>
      </c>
      <c r="B43" s="255">
        <f t="shared" si="1"/>
        <v>45978</v>
      </c>
      <c r="C43" s="256" t="s">
        <v>84</v>
      </c>
      <c r="D43" s="263" t="s">
        <v>184</v>
      </c>
      <c r="E43" s="287" t="str">
        <f>VLOOKUP($F43,DATA.GV!$B$4:$D$50,2,0)</f>
        <v>01055005</v>
      </c>
      <c r="F43" s="288" t="str">
        <f>VLOOKUP($D43,'PHÂN CÔNG'!$B$7:$C$22,2,0)</f>
        <v>Nguyễn Hoài Nam</v>
      </c>
      <c r="G43" s="279" t="s">
        <v>246</v>
      </c>
      <c r="H43" s="259" t="s">
        <v>70</v>
      </c>
      <c r="I43" s="259" t="s">
        <v>118</v>
      </c>
      <c r="J43" s="260" t="s">
        <v>119</v>
      </c>
      <c r="K43" s="260" t="s">
        <v>120</v>
      </c>
      <c r="L43" s="261" t="s">
        <v>121</v>
      </c>
      <c r="M43" s="15"/>
    </row>
    <row r="44" spans="1:13" s="211" customFormat="1" ht="51" customHeight="1" thickBot="1" x14ac:dyDescent="0.35">
      <c r="A44" s="202">
        <v>3</v>
      </c>
      <c r="B44" s="203">
        <f>$I$2+2</f>
        <v>45979</v>
      </c>
      <c r="C44" s="204" t="s">
        <v>71</v>
      </c>
      <c r="D44" s="205" t="s">
        <v>181</v>
      </c>
      <c r="E44" s="206" t="str">
        <f>VLOOKUP($F44,DATA.GV!$B$4:$D$50,2,0)</f>
        <v>01055009</v>
      </c>
      <c r="F44" s="205" t="str">
        <f>VLOOKUP($D44,'PHÂN CÔNG'!$B$7:$C$22,2,0)</f>
        <v>Nguyễn Như Tĩnh</v>
      </c>
      <c r="G44" s="207" t="s">
        <v>90</v>
      </c>
      <c r="H44" s="208" t="s">
        <v>70</v>
      </c>
      <c r="I44" s="208" t="s">
        <v>81</v>
      </c>
      <c r="J44" s="209" t="s">
        <v>115</v>
      </c>
      <c r="K44" s="209" t="s">
        <v>86</v>
      </c>
      <c r="L44" s="210" t="s">
        <v>199</v>
      </c>
    </row>
    <row r="45" spans="1:13" s="211" customFormat="1" ht="51" customHeight="1" x14ac:dyDescent="0.3">
      <c r="A45" s="212">
        <v>3</v>
      </c>
      <c r="B45" s="213">
        <f t="shared" ref="B45:B63" si="2">$I$2+2</f>
        <v>45979</v>
      </c>
      <c r="C45" s="214" t="s">
        <v>71</v>
      </c>
      <c r="D45" s="215" t="s">
        <v>182</v>
      </c>
      <c r="E45" s="216" t="str">
        <f>VLOOKUP($F45,DATA.GV!$B$4:$D$50,2,0)</f>
        <v>01011014</v>
      </c>
      <c r="F45" s="215" t="str">
        <f>VLOOKUP($D45,'PHÂN CÔNG'!$B$7:$C$22,2,0)</f>
        <v>Hoàng Văn Luân</v>
      </c>
      <c r="G45" s="207" t="s">
        <v>90</v>
      </c>
      <c r="H45" s="217" t="s">
        <v>70</v>
      </c>
      <c r="I45" s="217" t="s">
        <v>81</v>
      </c>
      <c r="J45" s="218" t="s">
        <v>115</v>
      </c>
      <c r="K45" s="218" t="s">
        <v>86</v>
      </c>
      <c r="L45" s="219" t="s">
        <v>199</v>
      </c>
    </row>
    <row r="46" spans="1:13" s="174" customFormat="1" ht="33" customHeight="1" x14ac:dyDescent="0.3">
      <c r="A46" s="194">
        <v>3</v>
      </c>
      <c r="B46" s="125">
        <f t="shared" si="2"/>
        <v>45979</v>
      </c>
      <c r="C46" s="44" t="s">
        <v>71</v>
      </c>
      <c r="D46" s="45" t="s">
        <v>193</v>
      </c>
      <c r="E46" s="46" t="str">
        <f>VLOOKUP($F46,DATA.GV!$B$4:$D$50,2,0)</f>
        <v>01055008</v>
      </c>
      <c r="F46" s="60" t="str">
        <f>VLOOKUP($D46,'PHÂN CÔNG'!$B$7:$C$22,2,0)</f>
        <v>Trần Văn Thanh</v>
      </c>
      <c r="G46" s="47" t="s">
        <v>96</v>
      </c>
      <c r="H46" s="46" t="s">
        <v>80</v>
      </c>
      <c r="I46" s="46" t="s">
        <v>82</v>
      </c>
      <c r="J46" s="126" t="s">
        <v>115</v>
      </c>
      <c r="K46" s="126" t="s">
        <v>86</v>
      </c>
      <c r="L46" s="127" t="s">
        <v>199</v>
      </c>
    </row>
    <row r="47" spans="1:13" s="174" customFormat="1" ht="33" customHeight="1" x14ac:dyDescent="0.3">
      <c r="A47" s="194">
        <v>3</v>
      </c>
      <c r="B47" s="125">
        <f t="shared" si="2"/>
        <v>45979</v>
      </c>
      <c r="C47" s="44" t="s">
        <v>71</v>
      </c>
      <c r="D47" s="45" t="s">
        <v>194</v>
      </c>
      <c r="E47" s="46" t="str">
        <f>VLOOKUP($F47,DATA.GV!$B$4:$D$50,2,0)</f>
        <v>01055011</v>
      </c>
      <c r="F47" s="60" t="str">
        <f>VLOOKUP($D47,'PHÂN CÔNG'!$B$7:$C$22,2,0)</f>
        <v>Bùi Văn Tuấn</v>
      </c>
      <c r="G47" s="47" t="s">
        <v>96</v>
      </c>
      <c r="H47" s="46" t="s">
        <v>80</v>
      </c>
      <c r="I47" s="46" t="s">
        <v>82</v>
      </c>
      <c r="J47" s="126" t="s">
        <v>115</v>
      </c>
      <c r="K47" s="126" t="s">
        <v>86</v>
      </c>
      <c r="L47" s="127" t="s">
        <v>199</v>
      </c>
    </row>
    <row r="48" spans="1:13" s="174" customFormat="1" ht="33" customHeight="1" x14ac:dyDescent="0.3">
      <c r="A48" s="194">
        <v>3</v>
      </c>
      <c r="B48" s="125">
        <f t="shared" si="2"/>
        <v>45979</v>
      </c>
      <c r="C48" s="44" t="s">
        <v>71</v>
      </c>
      <c r="D48" s="45" t="s">
        <v>195</v>
      </c>
      <c r="E48" s="46" t="str">
        <f>VLOOKUP($F48,DATA.GV!$B$4:$D$50,2,0)</f>
        <v>01055014</v>
      </c>
      <c r="F48" s="60" t="str">
        <f>VLOOKUP($D48,'PHÂN CÔNG'!$B$7:$C$22,2,0)</f>
        <v>Nguyễn Văn Phúc</v>
      </c>
      <c r="G48" s="47" t="s">
        <v>96</v>
      </c>
      <c r="H48" s="46" t="s">
        <v>80</v>
      </c>
      <c r="I48" s="46" t="s">
        <v>82</v>
      </c>
      <c r="J48" s="126" t="s">
        <v>115</v>
      </c>
      <c r="K48" s="126" t="s">
        <v>86</v>
      </c>
      <c r="L48" s="127" t="s">
        <v>199</v>
      </c>
    </row>
    <row r="49" spans="1:13" s="174" customFormat="1" ht="33" customHeight="1" x14ac:dyDescent="0.3">
      <c r="A49" s="194">
        <v>3</v>
      </c>
      <c r="B49" s="125">
        <f t="shared" si="2"/>
        <v>45979</v>
      </c>
      <c r="C49" s="44" t="s">
        <v>71</v>
      </c>
      <c r="D49" s="45" t="s">
        <v>185</v>
      </c>
      <c r="E49" s="46" t="str">
        <f>VLOOKUP($F49,DATA.GV!$B$4:$D$50,2,0)</f>
        <v>01055017</v>
      </c>
      <c r="F49" s="60" t="str">
        <f>VLOOKUP($D49,'PHÂN CÔNG'!$B$7:$C$22,2,0)</f>
        <v>Nguyễn Thị Thanh Thảo</v>
      </c>
      <c r="G49" s="47" t="s">
        <v>240</v>
      </c>
      <c r="H49" s="46" t="s">
        <v>80</v>
      </c>
      <c r="I49" s="46" t="s">
        <v>82</v>
      </c>
      <c r="J49" s="126" t="s">
        <v>115</v>
      </c>
      <c r="K49" s="126" t="s">
        <v>86</v>
      </c>
      <c r="L49" s="127" t="s">
        <v>199</v>
      </c>
    </row>
    <row r="50" spans="1:13" s="174" customFormat="1" ht="33" customHeight="1" x14ac:dyDescent="0.3">
      <c r="A50" s="194">
        <v>3</v>
      </c>
      <c r="B50" s="125">
        <f t="shared" si="2"/>
        <v>45979</v>
      </c>
      <c r="C50" s="44" t="s">
        <v>71</v>
      </c>
      <c r="D50" s="45" t="s">
        <v>186</v>
      </c>
      <c r="E50" s="46" t="str">
        <f>VLOOKUP($F50,DATA.GV!$B$4:$D$50,2,0)</f>
        <v>01055013</v>
      </c>
      <c r="F50" s="60" t="str">
        <f>VLOOKUP($D50,'PHÂN CÔNG'!$B$7:$C$22,2,0)</f>
        <v>Chu Hoài Lâm</v>
      </c>
      <c r="G50" s="47" t="s">
        <v>240</v>
      </c>
      <c r="H50" s="46" t="s">
        <v>80</v>
      </c>
      <c r="I50" s="46" t="s">
        <v>82</v>
      </c>
      <c r="J50" s="126" t="s">
        <v>115</v>
      </c>
      <c r="K50" s="126" t="s">
        <v>86</v>
      </c>
      <c r="L50" s="127" t="s">
        <v>199</v>
      </c>
    </row>
    <row r="51" spans="1:13" s="174" customFormat="1" ht="33" customHeight="1" thickBot="1" x14ac:dyDescent="0.35">
      <c r="A51" s="195">
        <v>3</v>
      </c>
      <c r="B51" s="191">
        <f t="shared" si="2"/>
        <v>45979</v>
      </c>
      <c r="C51" s="192" t="s">
        <v>71</v>
      </c>
      <c r="D51" s="64" t="s">
        <v>187</v>
      </c>
      <c r="E51" s="187" t="str">
        <f>VLOOKUP($F51,DATA.GV!$B$4:$D$50,2,0)</f>
        <v>01055012</v>
      </c>
      <c r="F51" s="193" t="str">
        <f>VLOOKUP($D51,'PHÂN CÔNG'!$B$7:$C$22,2,0)</f>
        <v>Đặng Duy Đồng</v>
      </c>
      <c r="G51" s="47" t="s">
        <v>240</v>
      </c>
      <c r="H51" s="187" t="s">
        <v>80</v>
      </c>
      <c r="I51" s="187" t="s">
        <v>82</v>
      </c>
      <c r="J51" s="188" t="s">
        <v>115</v>
      </c>
      <c r="K51" s="188" t="s">
        <v>86</v>
      </c>
      <c r="L51" s="189" t="s">
        <v>199</v>
      </c>
    </row>
    <row r="52" spans="1:13" s="211" customFormat="1" ht="33" customHeight="1" thickBot="1" x14ac:dyDescent="0.35">
      <c r="A52" s="202">
        <v>3</v>
      </c>
      <c r="B52" s="203">
        <f t="shared" si="2"/>
        <v>45979</v>
      </c>
      <c r="C52" s="206" t="s">
        <v>83</v>
      </c>
      <c r="D52" s="205" t="s">
        <v>183</v>
      </c>
      <c r="E52" s="206" t="str">
        <f>VLOOKUP($F52,DATA.GV!$B$4:$D$50,2,0)</f>
        <v>01011021</v>
      </c>
      <c r="F52" s="205" t="str">
        <f>VLOOKUP($D52,'PHÂN CÔNG'!$B$7:$C$22,2,0)</f>
        <v>Nguyễn Văn Hòa</v>
      </c>
      <c r="G52" s="207" t="s">
        <v>90</v>
      </c>
      <c r="H52" s="208" t="s">
        <v>70</v>
      </c>
      <c r="I52" s="208" t="s">
        <v>81</v>
      </c>
      <c r="J52" s="220" t="s">
        <v>116</v>
      </c>
      <c r="K52" s="220" t="s">
        <v>87</v>
      </c>
      <c r="L52" s="221" t="s">
        <v>117</v>
      </c>
    </row>
    <row r="53" spans="1:13" s="211" customFormat="1" ht="33" customHeight="1" x14ac:dyDescent="0.3">
      <c r="A53" s="212">
        <v>3</v>
      </c>
      <c r="B53" s="213">
        <f t="shared" si="2"/>
        <v>45979</v>
      </c>
      <c r="C53" s="216" t="s">
        <v>83</v>
      </c>
      <c r="D53" s="215" t="s">
        <v>184</v>
      </c>
      <c r="E53" s="216" t="str">
        <f>VLOOKUP($F53,DATA.GV!$B$4:$D$50,2,0)</f>
        <v>01055005</v>
      </c>
      <c r="F53" s="215" t="str">
        <f>VLOOKUP($D53,'PHÂN CÔNG'!$B$7:$C$22,2,0)</f>
        <v>Nguyễn Hoài Nam</v>
      </c>
      <c r="G53" s="207" t="s">
        <v>90</v>
      </c>
      <c r="H53" s="217" t="s">
        <v>70</v>
      </c>
      <c r="I53" s="217" t="s">
        <v>81</v>
      </c>
      <c r="J53" s="222" t="s">
        <v>116</v>
      </c>
      <c r="K53" s="222" t="s">
        <v>87</v>
      </c>
      <c r="L53" s="223" t="s">
        <v>117</v>
      </c>
    </row>
    <row r="54" spans="1:13" s="174" customFormat="1" ht="33" customHeight="1" x14ac:dyDescent="0.3">
      <c r="A54" s="196">
        <v>3</v>
      </c>
      <c r="B54" s="119">
        <f t="shared" si="2"/>
        <v>45979</v>
      </c>
      <c r="C54" s="53" t="s">
        <v>83</v>
      </c>
      <c r="D54" s="56" t="s">
        <v>188</v>
      </c>
      <c r="E54" s="53" t="str">
        <f>VLOOKUP($F54,DATA.GV!$B$4:$D$50,2,0)</f>
        <v>01011001</v>
      </c>
      <c r="F54" s="54" t="str">
        <f>VLOOKUP($D54,'PHÂN CÔNG'!$B$7:$C$22,2,0)</f>
        <v>Bùi Minh Thuấn</v>
      </c>
      <c r="G54" s="55" t="s">
        <v>96</v>
      </c>
      <c r="H54" s="53" t="s">
        <v>80</v>
      </c>
      <c r="I54" s="53" t="s">
        <v>82</v>
      </c>
      <c r="J54" s="120" t="s">
        <v>116</v>
      </c>
      <c r="K54" s="120" t="s">
        <v>87</v>
      </c>
      <c r="L54" s="121" t="s">
        <v>117</v>
      </c>
    </row>
    <row r="55" spans="1:13" s="174" customFormat="1" ht="33" customHeight="1" x14ac:dyDescent="0.3">
      <c r="A55" s="196">
        <v>3</v>
      </c>
      <c r="B55" s="119">
        <f t="shared" si="2"/>
        <v>45979</v>
      </c>
      <c r="C55" s="53" t="s">
        <v>83</v>
      </c>
      <c r="D55" s="56" t="s">
        <v>189</v>
      </c>
      <c r="E55" s="53" t="str">
        <f>VLOOKUP($F55,DATA.GV!$B$4:$D$50,2,0)</f>
        <v>01011014</v>
      </c>
      <c r="F55" s="54" t="str">
        <f>VLOOKUP($D55,'PHÂN CÔNG'!$B$7:$C$22,2,0)</f>
        <v>Hoàng Văn Luân</v>
      </c>
      <c r="G55" s="55" t="s">
        <v>96</v>
      </c>
      <c r="H55" s="53" t="s">
        <v>80</v>
      </c>
      <c r="I55" s="53" t="s">
        <v>82</v>
      </c>
      <c r="J55" s="120" t="s">
        <v>116</v>
      </c>
      <c r="K55" s="120" t="s">
        <v>87</v>
      </c>
      <c r="L55" s="121" t="s">
        <v>117</v>
      </c>
    </row>
    <row r="56" spans="1:13" s="174" customFormat="1" ht="33" customHeight="1" x14ac:dyDescent="0.3">
      <c r="A56" s="196">
        <v>3</v>
      </c>
      <c r="B56" s="119">
        <f t="shared" si="2"/>
        <v>45979</v>
      </c>
      <c r="C56" s="53" t="s">
        <v>83</v>
      </c>
      <c r="D56" s="56" t="s">
        <v>190</v>
      </c>
      <c r="E56" s="53" t="str">
        <f>VLOOKUP($F56,DATA.GV!$B$4:$D$50,2,0)</f>
        <v>01011021</v>
      </c>
      <c r="F56" s="54" t="str">
        <f>VLOOKUP($D56,'PHÂN CÔNG'!$B$7:$C$22,2,0)</f>
        <v>Nguyễn Văn Hòa</v>
      </c>
      <c r="G56" s="55" t="s">
        <v>96</v>
      </c>
      <c r="H56" s="53" t="s">
        <v>80</v>
      </c>
      <c r="I56" s="53" t="s">
        <v>82</v>
      </c>
      <c r="J56" s="120" t="s">
        <v>116</v>
      </c>
      <c r="K56" s="120" t="s">
        <v>87</v>
      </c>
      <c r="L56" s="121" t="s">
        <v>117</v>
      </c>
    </row>
    <row r="57" spans="1:13" s="174" customFormat="1" ht="33" customHeight="1" x14ac:dyDescent="0.3">
      <c r="A57" s="196">
        <v>3</v>
      </c>
      <c r="B57" s="119">
        <f t="shared" si="2"/>
        <v>45979</v>
      </c>
      <c r="C57" s="53" t="s">
        <v>83</v>
      </c>
      <c r="D57" s="56" t="s">
        <v>196</v>
      </c>
      <c r="E57" s="53" t="str">
        <f>VLOOKUP($F57,DATA.GV!$B$4:$D$50,2,0)</f>
        <v>01055001</v>
      </c>
      <c r="F57" s="54" t="str">
        <f>VLOOKUP($D57,'PHÂN CÔNG'!$B$7:$C$22,2,0)</f>
        <v>Hồ Sỹ Năm</v>
      </c>
      <c r="G57" s="55" t="s">
        <v>240</v>
      </c>
      <c r="H57" s="53" t="s">
        <v>80</v>
      </c>
      <c r="I57" s="53" t="s">
        <v>82</v>
      </c>
      <c r="J57" s="120" t="s">
        <v>116</v>
      </c>
      <c r="K57" s="120" t="s">
        <v>87</v>
      </c>
      <c r="L57" s="121" t="s">
        <v>117</v>
      </c>
    </row>
    <row r="58" spans="1:13" s="174" customFormat="1" ht="33" customHeight="1" x14ac:dyDescent="0.3">
      <c r="A58" s="196">
        <v>3</v>
      </c>
      <c r="B58" s="119">
        <f t="shared" si="2"/>
        <v>45979</v>
      </c>
      <c r="C58" s="53" t="s">
        <v>83</v>
      </c>
      <c r="D58" s="56" t="s">
        <v>191</v>
      </c>
      <c r="E58" s="53" t="str">
        <f>VLOOKUP($F58,DATA.GV!$B$4:$D$50,2,0)</f>
        <v>01055007</v>
      </c>
      <c r="F58" s="54" t="str">
        <f>VLOOKUP($D58,'PHÂN CÔNG'!$B$7:$C$22,2,0)</f>
        <v>Lê Minh Thanh</v>
      </c>
      <c r="G58" s="55" t="s">
        <v>240</v>
      </c>
      <c r="H58" s="53" t="s">
        <v>80</v>
      </c>
      <c r="I58" s="53" t="s">
        <v>82</v>
      </c>
      <c r="J58" s="120" t="s">
        <v>116</v>
      </c>
      <c r="K58" s="120" t="s">
        <v>87</v>
      </c>
      <c r="L58" s="121" t="s">
        <v>117</v>
      </c>
    </row>
    <row r="59" spans="1:13" s="174" customFormat="1" ht="33" customHeight="1" thickBot="1" x14ac:dyDescent="0.35">
      <c r="A59" s="197">
        <v>3</v>
      </c>
      <c r="B59" s="135">
        <f t="shared" si="2"/>
        <v>45979</v>
      </c>
      <c r="C59" s="57" t="s">
        <v>83</v>
      </c>
      <c r="D59" s="58" t="s">
        <v>192</v>
      </c>
      <c r="E59" s="57" t="str">
        <f>VLOOKUP($F59,DATA.GV!$B$4:$D$50,2,0)</f>
        <v>01055003</v>
      </c>
      <c r="F59" s="62" t="str">
        <f>VLOOKUP($D59,'PHÂN CÔNG'!$B$7:$C$22,2,0)</f>
        <v>Lương Hữu Phước</v>
      </c>
      <c r="G59" s="55" t="s">
        <v>240</v>
      </c>
      <c r="H59" s="57" t="s">
        <v>80</v>
      </c>
      <c r="I59" s="57" t="s">
        <v>82</v>
      </c>
      <c r="J59" s="136" t="s">
        <v>116</v>
      </c>
      <c r="K59" s="136" t="s">
        <v>87</v>
      </c>
      <c r="L59" s="137" t="s">
        <v>117</v>
      </c>
    </row>
    <row r="60" spans="1:13" s="174" customFormat="1" ht="44.4" customHeight="1" thickBot="1" x14ac:dyDescent="0.35">
      <c r="A60" s="281">
        <v>3</v>
      </c>
      <c r="B60" s="255">
        <f t="shared" ref="B60:B62" si="3">$I$2+1</f>
        <v>45978</v>
      </c>
      <c r="C60" s="256" t="s">
        <v>84</v>
      </c>
      <c r="D60" s="257" t="s">
        <v>181</v>
      </c>
      <c r="E60" s="287" t="str">
        <f>VLOOKUP($F60,DATA.GV!$B$4:$D$50,2,0)</f>
        <v>01055009</v>
      </c>
      <c r="F60" s="288" t="str">
        <f>VLOOKUP($D60,'PHÂN CÔNG'!$B$7:$C$22,2,0)</f>
        <v>Nguyễn Như Tĩnh</v>
      </c>
      <c r="G60" s="275" t="s">
        <v>247</v>
      </c>
      <c r="H60" s="259" t="s">
        <v>70</v>
      </c>
      <c r="I60" s="259" t="s">
        <v>118</v>
      </c>
      <c r="J60" s="260" t="s">
        <v>119</v>
      </c>
      <c r="K60" s="260" t="s">
        <v>120</v>
      </c>
      <c r="L60" s="261" t="s">
        <v>121</v>
      </c>
    </row>
    <row r="61" spans="1:13" s="174" customFormat="1" ht="44.4" customHeight="1" thickBot="1" x14ac:dyDescent="0.35">
      <c r="A61" s="281">
        <v>3</v>
      </c>
      <c r="B61" s="255">
        <f t="shared" si="3"/>
        <v>45978</v>
      </c>
      <c r="C61" s="256" t="s">
        <v>84</v>
      </c>
      <c r="D61" s="263" t="s">
        <v>182</v>
      </c>
      <c r="E61" s="287" t="str">
        <f>VLOOKUP($F61,DATA.GV!$B$4:$D$50,2,0)</f>
        <v>01011014</v>
      </c>
      <c r="F61" s="288" t="str">
        <f>VLOOKUP($D61,'PHÂN CÔNG'!$B$7:$C$22,2,0)</f>
        <v>Hoàng Văn Luân</v>
      </c>
      <c r="G61" s="275" t="s">
        <v>247</v>
      </c>
      <c r="H61" s="259" t="s">
        <v>70</v>
      </c>
      <c r="I61" s="259" t="s">
        <v>118</v>
      </c>
      <c r="J61" s="260" t="s">
        <v>119</v>
      </c>
      <c r="K61" s="260" t="s">
        <v>120</v>
      </c>
      <c r="L61" s="261" t="s">
        <v>121</v>
      </c>
    </row>
    <row r="62" spans="1:13" s="174" customFormat="1" ht="44.4" customHeight="1" thickBot="1" x14ac:dyDescent="0.35">
      <c r="A62" s="281">
        <v>3</v>
      </c>
      <c r="B62" s="255">
        <f t="shared" si="3"/>
        <v>45978</v>
      </c>
      <c r="C62" s="256" t="s">
        <v>84</v>
      </c>
      <c r="D62" s="257" t="s">
        <v>183</v>
      </c>
      <c r="E62" s="287" t="str">
        <f>VLOOKUP($F62,DATA.GV!$B$4:$D$50,2,0)</f>
        <v>01011021</v>
      </c>
      <c r="F62" s="288" t="str">
        <f>VLOOKUP($D62,'PHÂN CÔNG'!$B$7:$C$22,2,0)</f>
        <v>Nguyễn Văn Hòa</v>
      </c>
      <c r="G62" s="275" t="s">
        <v>247</v>
      </c>
      <c r="H62" s="259" t="s">
        <v>70</v>
      </c>
      <c r="I62" s="259" t="s">
        <v>118</v>
      </c>
      <c r="J62" s="260" t="s">
        <v>119</v>
      </c>
      <c r="K62" s="260" t="s">
        <v>120</v>
      </c>
      <c r="L62" s="261" t="s">
        <v>121</v>
      </c>
    </row>
    <row r="63" spans="1:13" ht="44.4" customHeight="1" thickBot="1" x14ac:dyDescent="0.35">
      <c r="A63" s="281">
        <v>3</v>
      </c>
      <c r="B63" s="276">
        <f t="shared" si="2"/>
        <v>45979</v>
      </c>
      <c r="C63" s="266" t="s">
        <v>84</v>
      </c>
      <c r="D63" s="257" t="s">
        <v>184</v>
      </c>
      <c r="E63" s="287" t="str">
        <f>VLOOKUP($F63,DATA.GV!$B$4:$D$50,2,0)</f>
        <v>01055005</v>
      </c>
      <c r="F63" s="288" t="str">
        <f>VLOOKUP($D63,'PHÂN CÔNG'!$B$7:$C$22,2,0)</f>
        <v>Nguyễn Hoài Nam</v>
      </c>
      <c r="G63" s="275" t="s">
        <v>247</v>
      </c>
      <c r="H63" s="267" t="s">
        <v>70</v>
      </c>
      <c r="I63" s="267" t="s">
        <v>118</v>
      </c>
      <c r="J63" s="273" t="s">
        <v>119</v>
      </c>
      <c r="K63" s="273" t="s">
        <v>120</v>
      </c>
      <c r="L63" s="274" t="s">
        <v>121</v>
      </c>
    </row>
    <row r="64" spans="1:13" s="234" customFormat="1" ht="33" customHeight="1" x14ac:dyDescent="0.3">
      <c r="A64" s="224">
        <v>4</v>
      </c>
      <c r="B64" s="225">
        <f>$I$2+3</f>
        <v>45980</v>
      </c>
      <c r="C64" s="226" t="s">
        <v>71</v>
      </c>
      <c r="D64" s="227" t="s">
        <v>181</v>
      </c>
      <c r="E64" s="228" t="str">
        <f>VLOOKUP($F64,DATA.GV!$B$4:$D$50,2,0)</f>
        <v>01055009</v>
      </c>
      <c r="F64" s="227" t="str">
        <f>VLOOKUP($D64,'PHÂN CÔNG'!$B$7:$C$22,2,0)</f>
        <v>Nguyễn Như Tĩnh</v>
      </c>
      <c r="G64" s="229" t="s">
        <v>92</v>
      </c>
      <c r="H64" s="230" t="s">
        <v>70</v>
      </c>
      <c r="I64" s="230" t="s">
        <v>81</v>
      </c>
      <c r="J64" s="231" t="s">
        <v>115</v>
      </c>
      <c r="K64" s="231" t="s">
        <v>86</v>
      </c>
      <c r="L64" s="232" t="s">
        <v>199</v>
      </c>
      <c r="M64" s="233"/>
    </row>
    <row r="65" spans="1:13" s="234" customFormat="1" ht="33" customHeight="1" x14ac:dyDescent="0.3">
      <c r="A65" s="235">
        <v>4</v>
      </c>
      <c r="B65" s="213">
        <f t="shared" ref="B65:B83" si="4">$I$2+3</f>
        <v>45980</v>
      </c>
      <c r="C65" s="214" t="s">
        <v>71</v>
      </c>
      <c r="D65" s="215" t="s">
        <v>182</v>
      </c>
      <c r="E65" s="216" t="str">
        <f>VLOOKUP($F65,DATA.GV!$B$4:$D$50,2,0)</f>
        <v>01011014</v>
      </c>
      <c r="F65" s="215" t="str">
        <f>VLOOKUP($D65,'PHÂN CÔNG'!$B$7:$C$22,2,0)</f>
        <v>Hoàng Văn Luân</v>
      </c>
      <c r="G65" s="229" t="s">
        <v>92</v>
      </c>
      <c r="H65" s="217" t="s">
        <v>70</v>
      </c>
      <c r="I65" s="217" t="s">
        <v>81</v>
      </c>
      <c r="J65" s="218" t="s">
        <v>115</v>
      </c>
      <c r="K65" s="218" t="s">
        <v>86</v>
      </c>
      <c r="L65" s="219" t="s">
        <v>199</v>
      </c>
      <c r="M65" s="233"/>
    </row>
    <row r="66" spans="1:13" s="129" customFormat="1" ht="33" customHeight="1" x14ac:dyDescent="0.3">
      <c r="A66" s="124">
        <v>4</v>
      </c>
      <c r="B66" s="125">
        <f t="shared" si="4"/>
        <v>45980</v>
      </c>
      <c r="C66" s="44" t="s">
        <v>71</v>
      </c>
      <c r="D66" s="45" t="s">
        <v>193</v>
      </c>
      <c r="E66" s="46" t="str">
        <f>VLOOKUP($F66,DATA.GV!$B$4:$D$50,2,0)</f>
        <v>01055008</v>
      </c>
      <c r="F66" s="60" t="str">
        <f>VLOOKUP($D66,'PHÂN CÔNG'!$B$7:$C$22,2,0)</f>
        <v>Trần Văn Thanh</v>
      </c>
      <c r="G66" s="47" t="s">
        <v>240</v>
      </c>
      <c r="H66" s="46" t="s">
        <v>80</v>
      </c>
      <c r="I66" s="46" t="s">
        <v>82</v>
      </c>
      <c r="J66" s="126" t="s">
        <v>115</v>
      </c>
      <c r="K66" s="126" t="s">
        <v>86</v>
      </c>
      <c r="L66" s="127" t="s">
        <v>199</v>
      </c>
      <c r="M66" s="128"/>
    </row>
    <row r="67" spans="1:13" s="129" customFormat="1" ht="33" customHeight="1" x14ac:dyDescent="0.3">
      <c r="A67" s="124">
        <v>4</v>
      </c>
      <c r="B67" s="125">
        <f t="shared" si="4"/>
        <v>45980</v>
      </c>
      <c r="C67" s="44" t="s">
        <v>71</v>
      </c>
      <c r="D67" s="45" t="s">
        <v>194</v>
      </c>
      <c r="E67" s="46" t="str">
        <f>VLOOKUP($F67,DATA.GV!$B$4:$D$50,2,0)</f>
        <v>01055011</v>
      </c>
      <c r="F67" s="60" t="str">
        <f>VLOOKUP($D67,'PHÂN CÔNG'!$B$7:$C$22,2,0)</f>
        <v>Bùi Văn Tuấn</v>
      </c>
      <c r="G67" s="47" t="s">
        <v>240</v>
      </c>
      <c r="H67" s="46" t="s">
        <v>80</v>
      </c>
      <c r="I67" s="46" t="s">
        <v>82</v>
      </c>
      <c r="J67" s="126" t="s">
        <v>115</v>
      </c>
      <c r="K67" s="126" t="s">
        <v>86</v>
      </c>
      <c r="L67" s="127" t="s">
        <v>199</v>
      </c>
      <c r="M67" s="128"/>
    </row>
    <row r="68" spans="1:13" s="129" customFormat="1" ht="33" customHeight="1" x14ac:dyDescent="0.3">
      <c r="A68" s="124">
        <v>4</v>
      </c>
      <c r="B68" s="125">
        <f t="shared" si="4"/>
        <v>45980</v>
      </c>
      <c r="C68" s="44" t="s">
        <v>71</v>
      </c>
      <c r="D68" s="45" t="s">
        <v>195</v>
      </c>
      <c r="E68" s="46" t="str">
        <f>VLOOKUP($F68,DATA.GV!$B$4:$D$50,2,0)</f>
        <v>01055014</v>
      </c>
      <c r="F68" s="60" t="str">
        <f>VLOOKUP($D68,'PHÂN CÔNG'!$B$7:$C$22,2,0)</f>
        <v>Nguyễn Văn Phúc</v>
      </c>
      <c r="G68" s="47" t="s">
        <v>240</v>
      </c>
      <c r="H68" s="46" t="s">
        <v>80</v>
      </c>
      <c r="I68" s="46" t="s">
        <v>82</v>
      </c>
      <c r="J68" s="126" t="s">
        <v>115</v>
      </c>
      <c r="K68" s="126" t="s">
        <v>86</v>
      </c>
      <c r="L68" s="127" t="s">
        <v>199</v>
      </c>
      <c r="M68" s="128"/>
    </row>
    <row r="69" spans="1:13" s="129" customFormat="1" ht="33" customHeight="1" x14ac:dyDescent="0.3">
      <c r="A69" s="124">
        <v>4</v>
      </c>
      <c r="B69" s="125">
        <f t="shared" si="4"/>
        <v>45980</v>
      </c>
      <c r="C69" s="44" t="s">
        <v>71</v>
      </c>
      <c r="D69" s="45" t="s">
        <v>185</v>
      </c>
      <c r="E69" s="46" t="str">
        <f>VLOOKUP($F69,DATA.GV!$B$4:$D$50,2,0)</f>
        <v>01055017</v>
      </c>
      <c r="F69" s="60" t="str">
        <f>VLOOKUP($D69,'PHÂN CÔNG'!$B$7:$C$22,2,0)</f>
        <v>Nguyễn Thị Thanh Thảo</v>
      </c>
      <c r="G69" s="47" t="s">
        <v>96</v>
      </c>
      <c r="H69" s="46" t="s">
        <v>80</v>
      </c>
      <c r="I69" s="46" t="s">
        <v>82</v>
      </c>
      <c r="J69" s="126" t="s">
        <v>115</v>
      </c>
      <c r="K69" s="126" t="s">
        <v>86</v>
      </c>
      <c r="L69" s="127" t="s">
        <v>199</v>
      </c>
      <c r="M69" s="128"/>
    </row>
    <row r="70" spans="1:13" s="129" customFormat="1" ht="33" customHeight="1" x14ac:dyDescent="0.3">
      <c r="A70" s="124">
        <v>4</v>
      </c>
      <c r="B70" s="125">
        <f t="shared" si="4"/>
        <v>45980</v>
      </c>
      <c r="C70" s="44" t="s">
        <v>71</v>
      </c>
      <c r="D70" s="45" t="s">
        <v>186</v>
      </c>
      <c r="E70" s="46" t="str">
        <f>VLOOKUP($F70,DATA.GV!$B$4:$D$50,2,0)</f>
        <v>01055013</v>
      </c>
      <c r="F70" s="60" t="str">
        <f>VLOOKUP($D70,'PHÂN CÔNG'!$B$7:$C$22,2,0)</f>
        <v>Chu Hoài Lâm</v>
      </c>
      <c r="G70" s="47" t="s">
        <v>96</v>
      </c>
      <c r="H70" s="46" t="s">
        <v>80</v>
      </c>
      <c r="I70" s="46" t="s">
        <v>82</v>
      </c>
      <c r="J70" s="126" t="s">
        <v>115</v>
      </c>
      <c r="K70" s="126" t="s">
        <v>86</v>
      </c>
      <c r="L70" s="127" t="s">
        <v>199</v>
      </c>
      <c r="M70" s="128"/>
    </row>
    <row r="71" spans="1:13" s="129" customFormat="1" ht="33" customHeight="1" thickBot="1" x14ac:dyDescent="0.35">
      <c r="A71" s="130">
        <v>4</v>
      </c>
      <c r="B71" s="131">
        <f t="shared" si="4"/>
        <v>45980</v>
      </c>
      <c r="C71" s="48" t="s">
        <v>71</v>
      </c>
      <c r="D71" s="49" t="s">
        <v>187</v>
      </c>
      <c r="E71" s="50" t="str">
        <f>VLOOKUP($F71,DATA.GV!$B$4:$D$50,2,0)</f>
        <v>01055012</v>
      </c>
      <c r="F71" s="61" t="str">
        <f>VLOOKUP($D71,'PHÂN CÔNG'!$B$7:$C$22,2,0)</f>
        <v>Đặng Duy Đồng</v>
      </c>
      <c r="G71" s="47" t="s">
        <v>96</v>
      </c>
      <c r="H71" s="50" t="s">
        <v>80</v>
      </c>
      <c r="I71" s="50" t="s">
        <v>82</v>
      </c>
      <c r="J71" s="132" t="s">
        <v>115</v>
      </c>
      <c r="K71" s="132" t="s">
        <v>86</v>
      </c>
      <c r="L71" s="133" t="s">
        <v>199</v>
      </c>
      <c r="M71" s="128"/>
    </row>
    <row r="72" spans="1:13" s="234" customFormat="1" ht="33" customHeight="1" x14ac:dyDescent="0.3">
      <c r="A72" s="236">
        <v>4</v>
      </c>
      <c r="B72" s="203">
        <f t="shared" si="4"/>
        <v>45980</v>
      </c>
      <c r="C72" s="206" t="s">
        <v>83</v>
      </c>
      <c r="D72" s="205" t="s">
        <v>183</v>
      </c>
      <c r="E72" s="206" t="str">
        <f>VLOOKUP($F72,DATA.GV!$B$4:$D$50,2,0)</f>
        <v>01011021</v>
      </c>
      <c r="F72" s="205" t="str">
        <f>VLOOKUP($D72,'PHÂN CÔNG'!$B$7:$C$22,2,0)</f>
        <v>Nguyễn Văn Hòa</v>
      </c>
      <c r="G72" s="229" t="s">
        <v>92</v>
      </c>
      <c r="H72" s="208" t="s">
        <v>70</v>
      </c>
      <c r="I72" s="208" t="s">
        <v>81</v>
      </c>
      <c r="J72" s="220" t="s">
        <v>116</v>
      </c>
      <c r="K72" s="220" t="s">
        <v>87</v>
      </c>
      <c r="L72" s="221" t="s">
        <v>117</v>
      </c>
      <c r="M72" s="233"/>
    </row>
    <row r="73" spans="1:13" s="234" customFormat="1" ht="33" customHeight="1" x14ac:dyDescent="0.3">
      <c r="A73" s="235">
        <v>4</v>
      </c>
      <c r="B73" s="213">
        <f t="shared" si="4"/>
        <v>45980</v>
      </c>
      <c r="C73" s="216" t="s">
        <v>83</v>
      </c>
      <c r="D73" s="215" t="s">
        <v>184</v>
      </c>
      <c r="E73" s="216" t="str">
        <f>VLOOKUP($F73,DATA.GV!$B$4:$D$50,2,0)</f>
        <v>01055005</v>
      </c>
      <c r="F73" s="215" t="str">
        <f>VLOOKUP($D73,'PHÂN CÔNG'!$B$7:$C$22,2,0)</f>
        <v>Nguyễn Hoài Nam</v>
      </c>
      <c r="G73" s="229" t="s">
        <v>93</v>
      </c>
      <c r="H73" s="217" t="s">
        <v>70</v>
      </c>
      <c r="I73" s="217" t="s">
        <v>81</v>
      </c>
      <c r="J73" s="222" t="s">
        <v>116</v>
      </c>
      <c r="K73" s="222" t="s">
        <v>87</v>
      </c>
      <c r="L73" s="223" t="s">
        <v>117</v>
      </c>
      <c r="M73" s="233"/>
    </row>
    <row r="74" spans="1:13" s="129" customFormat="1" ht="33" customHeight="1" x14ac:dyDescent="0.3">
      <c r="A74" s="118">
        <v>4</v>
      </c>
      <c r="B74" s="119">
        <f t="shared" si="4"/>
        <v>45980</v>
      </c>
      <c r="C74" s="53" t="s">
        <v>83</v>
      </c>
      <c r="D74" s="56" t="s">
        <v>188</v>
      </c>
      <c r="E74" s="53" t="str">
        <f>VLOOKUP($F74,DATA.GV!$B$4:$D$50,2,0)</f>
        <v>01011001</v>
      </c>
      <c r="F74" s="54" t="str">
        <f>VLOOKUP($D74,'PHÂN CÔNG'!$B$7:$C$22,2,0)</f>
        <v>Bùi Minh Thuấn</v>
      </c>
      <c r="G74" s="55" t="s">
        <v>240</v>
      </c>
      <c r="H74" s="53" t="s">
        <v>80</v>
      </c>
      <c r="I74" s="53" t="s">
        <v>82</v>
      </c>
      <c r="J74" s="120" t="s">
        <v>116</v>
      </c>
      <c r="K74" s="120" t="s">
        <v>87</v>
      </c>
      <c r="L74" s="121" t="s">
        <v>117</v>
      </c>
      <c r="M74" s="128"/>
    </row>
    <row r="75" spans="1:13" s="129" customFormat="1" ht="33" customHeight="1" x14ac:dyDescent="0.3">
      <c r="A75" s="118">
        <v>4</v>
      </c>
      <c r="B75" s="119">
        <f t="shared" si="4"/>
        <v>45980</v>
      </c>
      <c r="C75" s="53" t="s">
        <v>83</v>
      </c>
      <c r="D75" s="56" t="s">
        <v>189</v>
      </c>
      <c r="E75" s="53" t="str">
        <f>VLOOKUP($F75,DATA.GV!$B$4:$D$50,2,0)</f>
        <v>01011014</v>
      </c>
      <c r="F75" s="54" t="str">
        <f>VLOOKUP($D75,'PHÂN CÔNG'!$B$7:$C$22,2,0)</f>
        <v>Hoàng Văn Luân</v>
      </c>
      <c r="G75" s="55" t="s">
        <v>240</v>
      </c>
      <c r="H75" s="53" t="s">
        <v>80</v>
      </c>
      <c r="I75" s="53" t="s">
        <v>82</v>
      </c>
      <c r="J75" s="120" t="s">
        <v>116</v>
      </c>
      <c r="K75" s="120" t="s">
        <v>87</v>
      </c>
      <c r="L75" s="121" t="s">
        <v>117</v>
      </c>
      <c r="M75" s="128"/>
    </row>
    <row r="76" spans="1:13" s="129" customFormat="1" ht="33" customHeight="1" x14ac:dyDescent="0.3">
      <c r="A76" s="118">
        <v>4</v>
      </c>
      <c r="B76" s="119">
        <f t="shared" si="4"/>
        <v>45980</v>
      </c>
      <c r="C76" s="53" t="s">
        <v>83</v>
      </c>
      <c r="D76" s="56" t="s">
        <v>190</v>
      </c>
      <c r="E76" s="53" t="str">
        <f>VLOOKUP($F76,DATA.GV!$B$4:$D$50,2,0)</f>
        <v>01011021</v>
      </c>
      <c r="F76" s="54" t="str">
        <f>VLOOKUP($D76,'PHÂN CÔNG'!$B$7:$C$22,2,0)</f>
        <v>Nguyễn Văn Hòa</v>
      </c>
      <c r="G76" s="55" t="s">
        <v>240</v>
      </c>
      <c r="H76" s="53" t="s">
        <v>80</v>
      </c>
      <c r="I76" s="53" t="s">
        <v>82</v>
      </c>
      <c r="J76" s="120" t="s">
        <v>116</v>
      </c>
      <c r="K76" s="120" t="s">
        <v>87</v>
      </c>
      <c r="L76" s="121" t="s">
        <v>117</v>
      </c>
      <c r="M76" s="128"/>
    </row>
    <row r="77" spans="1:13" s="129" customFormat="1" ht="33" customHeight="1" x14ac:dyDescent="0.3">
      <c r="A77" s="118">
        <v>4</v>
      </c>
      <c r="B77" s="119">
        <f t="shared" si="4"/>
        <v>45980</v>
      </c>
      <c r="C77" s="53" t="s">
        <v>83</v>
      </c>
      <c r="D77" s="56" t="s">
        <v>196</v>
      </c>
      <c r="E77" s="53" t="str">
        <f>VLOOKUP($F77,DATA.GV!$B$4:$D$50,2,0)</f>
        <v>01055001</v>
      </c>
      <c r="F77" s="54" t="str">
        <f>VLOOKUP($D77,'PHÂN CÔNG'!$B$7:$C$22,2,0)</f>
        <v>Hồ Sỹ Năm</v>
      </c>
      <c r="G77" s="55" t="s">
        <v>96</v>
      </c>
      <c r="H77" s="53" t="s">
        <v>80</v>
      </c>
      <c r="I77" s="53" t="s">
        <v>82</v>
      </c>
      <c r="J77" s="120" t="s">
        <v>116</v>
      </c>
      <c r="K77" s="120" t="s">
        <v>87</v>
      </c>
      <c r="L77" s="121" t="s">
        <v>117</v>
      </c>
      <c r="M77" s="128"/>
    </row>
    <row r="78" spans="1:13" s="129" customFormat="1" ht="33" customHeight="1" x14ac:dyDescent="0.3">
      <c r="A78" s="118">
        <v>4</v>
      </c>
      <c r="B78" s="119">
        <f t="shared" si="4"/>
        <v>45980</v>
      </c>
      <c r="C78" s="53" t="s">
        <v>83</v>
      </c>
      <c r="D78" s="56" t="s">
        <v>191</v>
      </c>
      <c r="E78" s="53" t="str">
        <f>VLOOKUP($F78,DATA.GV!$B$4:$D$50,2,0)</f>
        <v>01055007</v>
      </c>
      <c r="F78" s="54" t="str">
        <f>VLOOKUP($D78,'PHÂN CÔNG'!$B$7:$C$22,2,0)</f>
        <v>Lê Minh Thanh</v>
      </c>
      <c r="G78" s="55" t="s">
        <v>96</v>
      </c>
      <c r="H78" s="53" t="s">
        <v>80</v>
      </c>
      <c r="I78" s="53" t="s">
        <v>82</v>
      </c>
      <c r="J78" s="120" t="s">
        <v>116</v>
      </c>
      <c r="K78" s="120" t="s">
        <v>87</v>
      </c>
      <c r="L78" s="121" t="s">
        <v>117</v>
      </c>
      <c r="M78" s="128"/>
    </row>
    <row r="79" spans="1:13" s="129" customFormat="1" ht="33" customHeight="1" thickBot="1" x14ac:dyDescent="0.35">
      <c r="A79" s="134">
        <v>4</v>
      </c>
      <c r="B79" s="135">
        <f t="shared" si="4"/>
        <v>45980</v>
      </c>
      <c r="C79" s="57" t="s">
        <v>83</v>
      </c>
      <c r="D79" s="58" t="s">
        <v>192</v>
      </c>
      <c r="E79" s="57" t="str">
        <f>VLOOKUP($F79,DATA.GV!$B$4:$D$50,2,0)</f>
        <v>01055003</v>
      </c>
      <c r="F79" s="62" t="str">
        <f>VLOOKUP($D79,'PHÂN CÔNG'!$B$7:$C$22,2,0)</f>
        <v>Lương Hữu Phước</v>
      </c>
      <c r="G79" s="55" t="s">
        <v>96</v>
      </c>
      <c r="H79" s="57" t="s">
        <v>80</v>
      </c>
      <c r="I79" s="57" t="s">
        <v>82</v>
      </c>
      <c r="J79" s="136" t="s">
        <v>116</v>
      </c>
      <c r="K79" s="136" t="s">
        <v>87</v>
      </c>
      <c r="L79" s="137" t="s">
        <v>117</v>
      </c>
      <c r="M79" s="128"/>
    </row>
    <row r="80" spans="1:13" s="129" customFormat="1" ht="37.799999999999997" customHeight="1" thickBot="1" x14ac:dyDescent="0.35">
      <c r="A80" s="282">
        <v>4</v>
      </c>
      <c r="B80" s="255">
        <f t="shared" ref="B80:B82" si="5">$I$2+1</f>
        <v>45978</v>
      </c>
      <c r="C80" s="256" t="s">
        <v>84</v>
      </c>
      <c r="D80" s="257" t="s">
        <v>181</v>
      </c>
      <c r="E80" s="287" t="str">
        <f>VLOOKUP($F80,DATA.GV!$B$4:$D$50,2,0)</f>
        <v>01055009</v>
      </c>
      <c r="F80" s="288" t="str">
        <f>VLOOKUP($D80,'PHÂN CÔNG'!$B$7:$C$22,2,0)</f>
        <v>Nguyễn Như Tĩnh</v>
      </c>
      <c r="G80" s="275" t="s">
        <v>247</v>
      </c>
      <c r="H80" s="259" t="s">
        <v>70</v>
      </c>
      <c r="I80" s="259" t="s">
        <v>118</v>
      </c>
      <c r="J80" s="260" t="s">
        <v>119</v>
      </c>
      <c r="K80" s="260" t="s">
        <v>120</v>
      </c>
      <c r="L80" s="261" t="s">
        <v>121</v>
      </c>
      <c r="M80" s="128"/>
    </row>
    <row r="81" spans="1:13" s="129" customFormat="1" ht="37.799999999999997" customHeight="1" thickBot="1" x14ac:dyDescent="0.35">
      <c r="A81" s="282">
        <v>4</v>
      </c>
      <c r="B81" s="255">
        <f t="shared" si="5"/>
        <v>45978</v>
      </c>
      <c r="C81" s="256" t="s">
        <v>84</v>
      </c>
      <c r="D81" s="263" t="s">
        <v>182</v>
      </c>
      <c r="E81" s="287" t="str">
        <f>VLOOKUP($F81,DATA.GV!$B$4:$D$50,2,0)</f>
        <v>01011014</v>
      </c>
      <c r="F81" s="288" t="str">
        <f>VLOOKUP($D81,'PHÂN CÔNG'!$B$7:$C$22,2,0)</f>
        <v>Hoàng Văn Luân</v>
      </c>
      <c r="G81" s="275" t="s">
        <v>247</v>
      </c>
      <c r="H81" s="259" t="s">
        <v>70</v>
      </c>
      <c r="I81" s="259" t="s">
        <v>118</v>
      </c>
      <c r="J81" s="260" t="s">
        <v>119</v>
      </c>
      <c r="K81" s="260" t="s">
        <v>120</v>
      </c>
      <c r="L81" s="261" t="s">
        <v>121</v>
      </c>
      <c r="M81" s="128"/>
    </row>
    <row r="82" spans="1:13" s="129" customFormat="1" ht="37.799999999999997" customHeight="1" thickBot="1" x14ac:dyDescent="0.35">
      <c r="A82" s="282">
        <v>4</v>
      </c>
      <c r="B82" s="255">
        <f t="shared" si="5"/>
        <v>45978</v>
      </c>
      <c r="C82" s="256" t="s">
        <v>84</v>
      </c>
      <c r="D82" s="257" t="s">
        <v>183</v>
      </c>
      <c r="E82" s="287" t="str">
        <f>VLOOKUP($F82,DATA.GV!$B$4:$D$50,2,0)</f>
        <v>01011021</v>
      </c>
      <c r="F82" s="288" t="str">
        <f>VLOOKUP($D82,'PHÂN CÔNG'!$B$7:$C$22,2,0)</f>
        <v>Nguyễn Văn Hòa</v>
      </c>
      <c r="G82" s="275" t="s">
        <v>247</v>
      </c>
      <c r="H82" s="259" t="s">
        <v>70</v>
      </c>
      <c r="I82" s="259" t="s">
        <v>118</v>
      </c>
      <c r="J82" s="260" t="s">
        <v>119</v>
      </c>
      <c r="K82" s="260" t="s">
        <v>120</v>
      </c>
      <c r="L82" s="261" t="s">
        <v>121</v>
      </c>
      <c r="M82" s="128"/>
    </row>
    <row r="83" spans="1:13" s="117" customFormat="1" ht="37.799999999999997" customHeight="1" thickBot="1" x14ac:dyDescent="0.35">
      <c r="A83" s="282">
        <v>4</v>
      </c>
      <c r="B83" s="276">
        <f t="shared" si="4"/>
        <v>45980</v>
      </c>
      <c r="C83" s="266" t="s">
        <v>84</v>
      </c>
      <c r="D83" s="257" t="s">
        <v>184</v>
      </c>
      <c r="E83" s="287" t="str">
        <f>VLOOKUP($F83,DATA.GV!$B$4:$D$50,2,0)</f>
        <v>01055005</v>
      </c>
      <c r="F83" s="288" t="str">
        <f>VLOOKUP($D83,'PHÂN CÔNG'!$B$7:$C$22,2,0)</f>
        <v>Nguyễn Hoài Nam</v>
      </c>
      <c r="G83" s="275" t="s">
        <v>247</v>
      </c>
      <c r="H83" s="267" t="s">
        <v>70</v>
      </c>
      <c r="I83" s="267" t="s">
        <v>118</v>
      </c>
      <c r="J83" s="273" t="s">
        <v>119</v>
      </c>
      <c r="K83" s="273" t="s">
        <v>120</v>
      </c>
      <c r="L83" s="274" t="s">
        <v>121</v>
      </c>
      <c r="M83" s="116"/>
    </row>
    <row r="84" spans="1:13" s="239" customFormat="1" ht="33" customHeight="1" x14ac:dyDescent="0.3">
      <c r="A84" s="237">
        <v>5</v>
      </c>
      <c r="B84" s="225">
        <f>$I$2+4</f>
        <v>45981</v>
      </c>
      <c r="C84" s="226" t="s">
        <v>71</v>
      </c>
      <c r="D84" s="227" t="s">
        <v>181</v>
      </c>
      <c r="E84" s="228" t="str">
        <f>VLOOKUP($F84,DATA.GV!$B$4:$D$50,2,0)</f>
        <v>01055009</v>
      </c>
      <c r="F84" s="227" t="str">
        <f>VLOOKUP($D84,'PHÂN CÔNG'!$B$7:$C$22,2,0)</f>
        <v>Nguyễn Như Tĩnh</v>
      </c>
      <c r="G84" s="229" t="s">
        <v>93</v>
      </c>
      <c r="H84" s="230" t="s">
        <v>70</v>
      </c>
      <c r="I84" s="230" t="s">
        <v>81</v>
      </c>
      <c r="J84" s="231" t="s">
        <v>115</v>
      </c>
      <c r="K84" s="231" t="s">
        <v>86</v>
      </c>
      <c r="L84" s="232" t="s">
        <v>199</v>
      </c>
      <c r="M84" s="238"/>
    </row>
    <row r="85" spans="1:13" s="239" customFormat="1" ht="33" customHeight="1" x14ac:dyDescent="0.3">
      <c r="A85" s="240">
        <v>5</v>
      </c>
      <c r="B85" s="213">
        <f t="shared" ref="B85:B103" si="6">$I$2+4</f>
        <v>45981</v>
      </c>
      <c r="C85" s="214" t="s">
        <v>71</v>
      </c>
      <c r="D85" s="215" t="s">
        <v>182</v>
      </c>
      <c r="E85" s="216" t="str">
        <f>VLOOKUP($F85,DATA.GV!$B$4:$D$50,2,0)</f>
        <v>01011014</v>
      </c>
      <c r="F85" s="215" t="str">
        <f>VLOOKUP($D85,'PHÂN CÔNG'!$B$7:$C$22,2,0)</f>
        <v>Hoàng Văn Luân</v>
      </c>
      <c r="G85" s="229" t="s">
        <v>93</v>
      </c>
      <c r="H85" s="217" t="s">
        <v>70</v>
      </c>
      <c r="I85" s="217" t="s">
        <v>81</v>
      </c>
      <c r="J85" s="218" t="s">
        <v>115</v>
      </c>
      <c r="K85" s="218" t="s">
        <v>86</v>
      </c>
      <c r="L85" s="219" t="s">
        <v>199</v>
      </c>
      <c r="M85" s="238"/>
    </row>
    <row r="86" spans="1:13" s="176" customFormat="1" ht="33" customHeight="1" x14ac:dyDescent="0.3">
      <c r="A86" s="140">
        <v>5</v>
      </c>
      <c r="B86" s="125">
        <f t="shared" si="6"/>
        <v>45981</v>
      </c>
      <c r="C86" s="44" t="s">
        <v>71</v>
      </c>
      <c r="D86" s="45" t="s">
        <v>193</v>
      </c>
      <c r="E86" s="46" t="str">
        <f>VLOOKUP($F86,DATA.GV!$B$4:$D$50,2,0)</f>
        <v>01055008</v>
      </c>
      <c r="F86" s="60" t="str">
        <f>VLOOKUP($D86,'PHÂN CÔNG'!$B$7:$C$22,2,0)</f>
        <v>Trần Văn Thanh</v>
      </c>
      <c r="G86" s="47" t="s">
        <v>96</v>
      </c>
      <c r="H86" s="46" t="s">
        <v>80</v>
      </c>
      <c r="I86" s="46" t="s">
        <v>82</v>
      </c>
      <c r="J86" s="126" t="s">
        <v>115</v>
      </c>
      <c r="K86" s="126" t="s">
        <v>86</v>
      </c>
      <c r="L86" s="127" t="s">
        <v>199</v>
      </c>
      <c r="M86" s="175"/>
    </row>
    <row r="87" spans="1:13" s="176" customFormat="1" ht="33" customHeight="1" x14ac:dyDescent="0.3">
      <c r="A87" s="140">
        <v>5</v>
      </c>
      <c r="B87" s="125">
        <f t="shared" si="6"/>
        <v>45981</v>
      </c>
      <c r="C87" s="44" t="s">
        <v>71</v>
      </c>
      <c r="D87" s="45" t="s">
        <v>194</v>
      </c>
      <c r="E87" s="46" t="str">
        <f>VLOOKUP($F87,DATA.GV!$B$4:$D$50,2,0)</f>
        <v>01055011</v>
      </c>
      <c r="F87" s="60" t="str">
        <f>VLOOKUP($D87,'PHÂN CÔNG'!$B$7:$C$22,2,0)</f>
        <v>Bùi Văn Tuấn</v>
      </c>
      <c r="G87" s="47" t="s">
        <v>96</v>
      </c>
      <c r="H87" s="46" t="s">
        <v>80</v>
      </c>
      <c r="I87" s="46" t="s">
        <v>82</v>
      </c>
      <c r="J87" s="126" t="s">
        <v>115</v>
      </c>
      <c r="K87" s="126" t="s">
        <v>86</v>
      </c>
      <c r="L87" s="127" t="s">
        <v>199</v>
      </c>
      <c r="M87" s="175"/>
    </row>
    <row r="88" spans="1:13" s="176" customFormat="1" ht="33" customHeight="1" x14ac:dyDescent="0.3">
      <c r="A88" s="140">
        <v>5</v>
      </c>
      <c r="B88" s="125">
        <f t="shared" si="6"/>
        <v>45981</v>
      </c>
      <c r="C88" s="44" t="s">
        <v>71</v>
      </c>
      <c r="D88" s="45" t="s">
        <v>195</v>
      </c>
      <c r="E88" s="46" t="str">
        <f>VLOOKUP($F88,DATA.GV!$B$4:$D$50,2,0)</f>
        <v>01055014</v>
      </c>
      <c r="F88" s="60" t="str">
        <f>VLOOKUP($D88,'PHÂN CÔNG'!$B$7:$C$22,2,0)</f>
        <v>Nguyễn Văn Phúc</v>
      </c>
      <c r="G88" s="47" t="s">
        <v>96</v>
      </c>
      <c r="H88" s="46" t="s">
        <v>80</v>
      </c>
      <c r="I88" s="46" t="s">
        <v>82</v>
      </c>
      <c r="J88" s="126" t="s">
        <v>115</v>
      </c>
      <c r="K88" s="126" t="s">
        <v>86</v>
      </c>
      <c r="L88" s="127" t="s">
        <v>199</v>
      </c>
      <c r="M88" s="175"/>
    </row>
    <row r="89" spans="1:13" s="176" customFormat="1" ht="33" customHeight="1" x14ac:dyDescent="0.3">
      <c r="A89" s="140">
        <v>5</v>
      </c>
      <c r="B89" s="125">
        <f t="shared" si="6"/>
        <v>45981</v>
      </c>
      <c r="C89" s="44" t="s">
        <v>71</v>
      </c>
      <c r="D89" s="45" t="s">
        <v>185</v>
      </c>
      <c r="E89" s="46" t="str">
        <f>VLOOKUP($F89,DATA.GV!$B$4:$D$50,2,0)</f>
        <v>01055017</v>
      </c>
      <c r="F89" s="60" t="str">
        <f>VLOOKUP($D89,'PHÂN CÔNG'!$B$7:$C$22,2,0)</f>
        <v>Nguyễn Thị Thanh Thảo</v>
      </c>
      <c r="G89" s="47" t="s">
        <v>105</v>
      </c>
      <c r="H89" s="46" t="s">
        <v>80</v>
      </c>
      <c r="I89" s="46" t="s">
        <v>82</v>
      </c>
      <c r="J89" s="126" t="s">
        <v>115</v>
      </c>
      <c r="K89" s="126" t="s">
        <v>86</v>
      </c>
      <c r="L89" s="127" t="s">
        <v>199</v>
      </c>
      <c r="M89" s="175"/>
    </row>
    <row r="90" spans="1:13" s="176" customFormat="1" ht="33" customHeight="1" x14ac:dyDescent="0.3">
      <c r="A90" s="140">
        <v>5</v>
      </c>
      <c r="B90" s="125">
        <f t="shared" si="6"/>
        <v>45981</v>
      </c>
      <c r="C90" s="44" t="s">
        <v>71</v>
      </c>
      <c r="D90" s="45" t="s">
        <v>186</v>
      </c>
      <c r="E90" s="46" t="str">
        <f>VLOOKUP($F90,DATA.GV!$B$4:$D$50,2,0)</f>
        <v>01055013</v>
      </c>
      <c r="F90" s="60" t="str">
        <f>VLOOKUP($D90,'PHÂN CÔNG'!$B$7:$C$22,2,0)</f>
        <v>Chu Hoài Lâm</v>
      </c>
      <c r="G90" s="47" t="s">
        <v>105</v>
      </c>
      <c r="H90" s="46" t="s">
        <v>80</v>
      </c>
      <c r="I90" s="46" t="s">
        <v>82</v>
      </c>
      <c r="J90" s="126" t="s">
        <v>115</v>
      </c>
      <c r="K90" s="126" t="s">
        <v>86</v>
      </c>
      <c r="L90" s="127" t="s">
        <v>199</v>
      </c>
      <c r="M90" s="175"/>
    </row>
    <row r="91" spans="1:13" s="176" customFormat="1" ht="33" customHeight="1" x14ac:dyDescent="0.3">
      <c r="A91" s="140">
        <v>5</v>
      </c>
      <c r="B91" s="125">
        <f t="shared" si="6"/>
        <v>45981</v>
      </c>
      <c r="C91" s="44" t="s">
        <v>71</v>
      </c>
      <c r="D91" s="45" t="s">
        <v>187</v>
      </c>
      <c r="E91" s="46" t="str">
        <f>VLOOKUP($F91,DATA.GV!$B$4:$D$50,2,0)</f>
        <v>01055012</v>
      </c>
      <c r="F91" s="60" t="str">
        <f>VLOOKUP($D91,'PHÂN CÔNG'!$B$7:$C$22,2,0)</f>
        <v>Đặng Duy Đồng</v>
      </c>
      <c r="G91" s="47" t="s">
        <v>105</v>
      </c>
      <c r="H91" s="46" t="s">
        <v>80</v>
      </c>
      <c r="I91" s="46" t="s">
        <v>82</v>
      </c>
      <c r="J91" s="126" t="s">
        <v>115</v>
      </c>
      <c r="K91" s="126" t="s">
        <v>86</v>
      </c>
      <c r="L91" s="127" t="s">
        <v>199</v>
      </c>
      <c r="M91" s="175"/>
    </row>
    <row r="92" spans="1:13" s="178" customFormat="1" ht="33" customHeight="1" x14ac:dyDescent="0.3">
      <c r="A92" s="240">
        <v>5</v>
      </c>
      <c r="B92" s="213">
        <f t="shared" si="6"/>
        <v>45981</v>
      </c>
      <c r="C92" s="216" t="s">
        <v>83</v>
      </c>
      <c r="D92" s="215" t="s">
        <v>183</v>
      </c>
      <c r="E92" s="216" t="str">
        <f>VLOOKUP($F92,DATA.GV!$B$4:$D$50,2,0)</f>
        <v>01011021</v>
      </c>
      <c r="F92" s="215" t="str">
        <f>VLOOKUP($D92,'PHÂN CÔNG'!$B$7:$C$22,2,0)</f>
        <v>Nguyễn Văn Hòa</v>
      </c>
      <c r="G92" s="229" t="s">
        <v>93</v>
      </c>
      <c r="H92" s="217" t="s">
        <v>70</v>
      </c>
      <c r="I92" s="217" t="s">
        <v>81</v>
      </c>
      <c r="J92" s="222" t="s">
        <v>116</v>
      </c>
      <c r="K92" s="222" t="s">
        <v>87</v>
      </c>
      <c r="L92" s="223" t="s">
        <v>117</v>
      </c>
      <c r="M92" s="177"/>
    </row>
    <row r="93" spans="1:13" s="178" customFormat="1" ht="33" customHeight="1" x14ac:dyDescent="0.3">
      <c r="A93" s="240">
        <v>5</v>
      </c>
      <c r="B93" s="213">
        <f t="shared" si="6"/>
        <v>45981</v>
      </c>
      <c r="C93" s="216" t="s">
        <v>83</v>
      </c>
      <c r="D93" s="215" t="s">
        <v>184</v>
      </c>
      <c r="E93" s="216" t="str">
        <f>VLOOKUP($F93,DATA.GV!$B$4:$D$50,2,0)</f>
        <v>01055005</v>
      </c>
      <c r="F93" s="215" t="str">
        <f>VLOOKUP($D93,'PHÂN CÔNG'!$B$7:$C$22,2,0)</f>
        <v>Nguyễn Hoài Nam</v>
      </c>
      <c r="G93" s="229" t="s">
        <v>93</v>
      </c>
      <c r="H93" s="217" t="s">
        <v>70</v>
      </c>
      <c r="I93" s="217" t="s">
        <v>81</v>
      </c>
      <c r="J93" s="222" t="s">
        <v>116</v>
      </c>
      <c r="K93" s="222" t="s">
        <v>87</v>
      </c>
      <c r="L93" s="223" t="s">
        <v>117</v>
      </c>
      <c r="M93" s="177"/>
    </row>
    <row r="94" spans="1:13" s="176" customFormat="1" ht="33" customHeight="1" x14ac:dyDescent="0.3">
      <c r="A94" s="141">
        <v>5</v>
      </c>
      <c r="B94" s="119">
        <f t="shared" si="6"/>
        <v>45981</v>
      </c>
      <c r="C94" s="53" t="s">
        <v>83</v>
      </c>
      <c r="D94" s="56" t="s">
        <v>188</v>
      </c>
      <c r="E94" s="53" t="str">
        <f>VLOOKUP($F94,DATA.GV!$B$4:$D$50,2,0)</f>
        <v>01011001</v>
      </c>
      <c r="F94" s="54" t="str">
        <f>VLOOKUP($D94,'PHÂN CÔNG'!$B$7:$C$22,2,0)</f>
        <v>Bùi Minh Thuấn</v>
      </c>
      <c r="G94" s="55" t="s">
        <v>96</v>
      </c>
      <c r="H94" s="53" t="s">
        <v>80</v>
      </c>
      <c r="I94" s="53" t="s">
        <v>82</v>
      </c>
      <c r="J94" s="120" t="s">
        <v>116</v>
      </c>
      <c r="K94" s="120" t="s">
        <v>87</v>
      </c>
      <c r="L94" s="121" t="s">
        <v>117</v>
      </c>
      <c r="M94" s="175"/>
    </row>
    <row r="95" spans="1:13" s="176" customFormat="1" ht="33" customHeight="1" x14ac:dyDescent="0.3">
      <c r="A95" s="141">
        <v>5</v>
      </c>
      <c r="B95" s="119">
        <f t="shared" si="6"/>
        <v>45981</v>
      </c>
      <c r="C95" s="53" t="s">
        <v>83</v>
      </c>
      <c r="D95" s="56" t="s">
        <v>189</v>
      </c>
      <c r="E95" s="53" t="str">
        <f>VLOOKUP($F95,DATA.GV!$B$4:$D$50,2,0)</f>
        <v>01011014</v>
      </c>
      <c r="F95" s="54" t="str">
        <f>VLOOKUP($D95,'PHÂN CÔNG'!$B$7:$C$22,2,0)</f>
        <v>Hoàng Văn Luân</v>
      </c>
      <c r="G95" s="55" t="s">
        <v>96</v>
      </c>
      <c r="H95" s="53" t="s">
        <v>80</v>
      </c>
      <c r="I95" s="53" t="s">
        <v>82</v>
      </c>
      <c r="J95" s="120" t="s">
        <v>116</v>
      </c>
      <c r="K95" s="120" t="s">
        <v>87</v>
      </c>
      <c r="L95" s="121" t="s">
        <v>117</v>
      </c>
      <c r="M95" s="175"/>
    </row>
    <row r="96" spans="1:13" s="176" customFormat="1" ht="33" customHeight="1" x14ac:dyDescent="0.3">
      <c r="A96" s="141">
        <v>5</v>
      </c>
      <c r="B96" s="119">
        <f t="shared" si="6"/>
        <v>45981</v>
      </c>
      <c r="C96" s="53" t="s">
        <v>83</v>
      </c>
      <c r="D96" s="56" t="s">
        <v>190</v>
      </c>
      <c r="E96" s="53" t="str">
        <f>VLOOKUP($F96,DATA.GV!$B$4:$D$50,2,0)</f>
        <v>01011021</v>
      </c>
      <c r="F96" s="54" t="str">
        <f>VLOOKUP($D96,'PHÂN CÔNG'!$B$7:$C$22,2,0)</f>
        <v>Nguyễn Văn Hòa</v>
      </c>
      <c r="G96" s="55" t="s">
        <v>96</v>
      </c>
      <c r="H96" s="53" t="s">
        <v>80</v>
      </c>
      <c r="I96" s="53" t="s">
        <v>82</v>
      </c>
      <c r="J96" s="120" t="s">
        <v>116</v>
      </c>
      <c r="K96" s="120" t="s">
        <v>87</v>
      </c>
      <c r="L96" s="121" t="s">
        <v>117</v>
      </c>
      <c r="M96" s="175"/>
    </row>
    <row r="97" spans="1:13" s="176" customFormat="1" ht="33" customHeight="1" x14ac:dyDescent="0.3">
      <c r="A97" s="141">
        <v>5</v>
      </c>
      <c r="B97" s="119">
        <f t="shared" si="6"/>
        <v>45981</v>
      </c>
      <c r="C97" s="53" t="s">
        <v>83</v>
      </c>
      <c r="D97" s="56" t="s">
        <v>196</v>
      </c>
      <c r="E97" s="53" t="str">
        <f>VLOOKUP($F97,DATA.GV!$B$4:$D$50,2,0)</f>
        <v>01055001</v>
      </c>
      <c r="F97" s="54" t="str">
        <f>VLOOKUP($D97,'PHÂN CÔNG'!$B$7:$C$22,2,0)</f>
        <v>Hồ Sỹ Năm</v>
      </c>
      <c r="G97" s="55" t="s">
        <v>105</v>
      </c>
      <c r="H97" s="53" t="s">
        <v>80</v>
      </c>
      <c r="I97" s="53" t="s">
        <v>82</v>
      </c>
      <c r="J97" s="120" t="s">
        <v>116</v>
      </c>
      <c r="K97" s="120" t="s">
        <v>87</v>
      </c>
      <c r="L97" s="121" t="s">
        <v>117</v>
      </c>
      <c r="M97" s="175"/>
    </row>
    <row r="98" spans="1:13" s="176" customFormat="1" ht="33" customHeight="1" x14ac:dyDescent="0.3">
      <c r="A98" s="141">
        <v>5</v>
      </c>
      <c r="B98" s="119">
        <f t="shared" si="6"/>
        <v>45981</v>
      </c>
      <c r="C98" s="53" t="s">
        <v>83</v>
      </c>
      <c r="D98" s="56" t="s">
        <v>191</v>
      </c>
      <c r="E98" s="53" t="str">
        <f>VLOOKUP($F98,DATA.GV!$B$4:$D$50,2,0)</f>
        <v>01055007</v>
      </c>
      <c r="F98" s="54" t="str">
        <f>VLOOKUP($D98,'PHÂN CÔNG'!$B$7:$C$22,2,0)</f>
        <v>Lê Minh Thanh</v>
      </c>
      <c r="G98" s="55" t="s">
        <v>105</v>
      </c>
      <c r="H98" s="53" t="s">
        <v>80</v>
      </c>
      <c r="I98" s="53" t="s">
        <v>82</v>
      </c>
      <c r="J98" s="120" t="s">
        <v>116</v>
      </c>
      <c r="K98" s="120" t="s">
        <v>87</v>
      </c>
      <c r="L98" s="121" t="s">
        <v>117</v>
      </c>
      <c r="M98" s="175"/>
    </row>
    <row r="99" spans="1:13" s="176" customFormat="1" ht="33" customHeight="1" thickBot="1" x14ac:dyDescent="0.35">
      <c r="A99" s="144">
        <v>5</v>
      </c>
      <c r="B99" s="198">
        <f t="shared" si="6"/>
        <v>45981</v>
      </c>
      <c r="C99" s="112" t="s">
        <v>83</v>
      </c>
      <c r="D99" s="199" t="s">
        <v>192</v>
      </c>
      <c r="E99" s="112" t="str">
        <f>VLOOKUP($F99,DATA.GV!$B$4:$D$50,2,0)</f>
        <v>01055003</v>
      </c>
      <c r="F99" s="113" t="str">
        <f>VLOOKUP($D99,'PHÂN CÔNG'!$B$7:$C$22,2,0)</f>
        <v>Lương Hữu Phước</v>
      </c>
      <c r="G99" s="55" t="s">
        <v>105</v>
      </c>
      <c r="H99" s="112" t="s">
        <v>80</v>
      </c>
      <c r="I99" s="112" t="s">
        <v>82</v>
      </c>
      <c r="J99" s="200" t="s">
        <v>116</v>
      </c>
      <c r="K99" s="200" t="s">
        <v>87</v>
      </c>
      <c r="L99" s="201" t="s">
        <v>117</v>
      </c>
      <c r="M99" s="175"/>
    </row>
    <row r="100" spans="1:13" s="176" customFormat="1" ht="33" customHeight="1" thickBot="1" x14ac:dyDescent="0.35">
      <c r="A100" s="283">
        <v>5</v>
      </c>
      <c r="B100" s="255">
        <f t="shared" ref="B100:B102" si="7">$I$2+1</f>
        <v>45978</v>
      </c>
      <c r="C100" s="256" t="s">
        <v>84</v>
      </c>
      <c r="D100" s="257" t="s">
        <v>181</v>
      </c>
      <c r="E100" s="289" t="str">
        <f>VLOOKUP($F100,DATA.GV!$B$4:$D$50,2,0)</f>
        <v>01055009</v>
      </c>
      <c r="F100" s="290" t="str">
        <f>VLOOKUP($D100,'PHÂN CÔNG'!$B$7:$C$22,2,0)</f>
        <v>Nguyễn Như Tĩnh</v>
      </c>
      <c r="G100" s="268" t="s">
        <v>248</v>
      </c>
      <c r="H100" s="259" t="s">
        <v>70</v>
      </c>
      <c r="I100" s="259" t="s">
        <v>118</v>
      </c>
      <c r="J100" s="260" t="s">
        <v>119</v>
      </c>
      <c r="K100" s="260" t="s">
        <v>120</v>
      </c>
      <c r="L100" s="261" t="s">
        <v>121</v>
      </c>
      <c r="M100" s="175"/>
    </row>
    <row r="101" spans="1:13" s="176" customFormat="1" ht="33" customHeight="1" thickBot="1" x14ac:dyDescent="0.35">
      <c r="A101" s="283">
        <v>5</v>
      </c>
      <c r="B101" s="255">
        <f t="shared" si="7"/>
        <v>45978</v>
      </c>
      <c r="C101" s="256" t="s">
        <v>84</v>
      </c>
      <c r="D101" s="263" t="s">
        <v>182</v>
      </c>
      <c r="E101" s="289" t="str">
        <f>VLOOKUP($F101,DATA.GV!$B$4:$D$50,2,0)</f>
        <v>01011014</v>
      </c>
      <c r="F101" s="290" t="str">
        <f>VLOOKUP($D101,'PHÂN CÔNG'!$B$7:$C$22,2,0)</f>
        <v>Hoàng Văn Luân</v>
      </c>
      <c r="G101" s="268" t="s">
        <v>248</v>
      </c>
      <c r="H101" s="259" t="s">
        <v>70</v>
      </c>
      <c r="I101" s="259" t="s">
        <v>118</v>
      </c>
      <c r="J101" s="260" t="s">
        <v>119</v>
      </c>
      <c r="K101" s="260" t="s">
        <v>120</v>
      </c>
      <c r="L101" s="261" t="s">
        <v>121</v>
      </c>
      <c r="M101" s="175"/>
    </row>
    <row r="102" spans="1:13" s="176" customFormat="1" ht="33" customHeight="1" thickBot="1" x14ac:dyDescent="0.35">
      <c r="A102" s="283">
        <v>5</v>
      </c>
      <c r="B102" s="255">
        <f t="shared" si="7"/>
        <v>45978</v>
      </c>
      <c r="C102" s="256" t="s">
        <v>84</v>
      </c>
      <c r="D102" s="257" t="s">
        <v>183</v>
      </c>
      <c r="E102" s="289" t="str">
        <f>VLOOKUP($F102,DATA.GV!$B$4:$D$50,2,0)</f>
        <v>01011021</v>
      </c>
      <c r="F102" s="290" t="str">
        <f>VLOOKUP($D102,'PHÂN CÔNG'!$B$7:$C$22,2,0)</f>
        <v>Nguyễn Văn Hòa</v>
      </c>
      <c r="G102" s="268" t="s">
        <v>248</v>
      </c>
      <c r="H102" s="259" t="s">
        <v>70</v>
      </c>
      <c r="I102" s="259" t="s">
        <v>118</v>
      </c>
      <c r="J102" s="260" t="s">
        <v>119</v>
      </c>
      <c r="K102" s="260" t="s">
        <v>120</v>
      </c>
      <c r="L102" s="261" t="s">
        <v>121</v>
      </c>
      <c r="M102" s="175"/>
    </row>
    <row r="103" spans="1:13" s="123" customFormat="1" ht="33" customHeight="1" thickBot="1" x14ac:dyDescent="0.35">
      <c r="A103" s="277">
        <v>5</v>
      </c>
      <c r="B103" s="276">
        <f t="shared" si="6"/>
        <v>45981</v>
      </c>
      <c r="C103" s="266" t="s">
        <v>84</v>
      </c>
      <c r="D103" s="257" t="s">
        <v>184</v>
      </c>
      <c r="E103" s="289" t="str">
        <f>VLOOKUP($F103,DATA.GV!$B$4:$D$50,2,0)</f>
        <v>01055005</v>
      </c>
      <c r="F103" s="290" t="str">
        <f>VLOOKUP($D103,'PHÂN CÔNG'!$B$7:$C$22,2,0)</f>
        <v>Nguyễn Hoài Nam</v>
      </c>
      <c r="G103" s="268" t="s">
        <v>248</v>
      </c>
      <c r="H103" s="267" t="s">
        <v>70</v>
      </c>
      <c r="I103" s="267" t="s">
        <v>118</v>
      </c>
      <c r="J103" s="273" t="s">
        <v>119</v>
      </c>
      <c r="K103" s="273" t="s">
        <v>120</v>
      </c>
      <c r="L103" s="274" t="s">
        <v>121</v>
      </c>
      <c r="M103" s="122"/>
    </row>
    <row r="104" spans="1:13" s="183" customFormat="1" ht="33" customHeight="1" x14ac:dyDescent="0.3">
      <c r="A104" s="241">
        <v>6</v>
      </c>
      <c r="B104" s="225">
        <f>$I$2+5</f>
        <v>45982</v>
      </c>
      <c r="C104" s="226" t="s">
        <v>71</v>
      </c>
      <c r="D104" s="227" t="s">
        <v>181</v>
      </c>
      <c r="E104" s="228" t="str">
        <f>VLOOKUP($F104,DATA.GV!$B$4:$D$50,2,0)</f>
        <v>01055009</v>
      </c>
      <c r="F104" s="227" t="str">
        <f>VLOOKUP($D104,'PHÂN CÔNG'!$B$7:$C$22,2,0)</f>
        <v>Nguyễn Như Tĩnh</v>
      </c>
      <c r="G104" s="229" t="s">
        <v>94</v>
      </c>
      <c r="H104" s="230" t="s">
        <v>70</v>
      </c>
      <c r="I104" s="230" t="s">
        <v>81</v>
      </c>
      <c r="J104" s="231" t="s">
        <v>115</v>
      </c>
      <c r="K104" s="231" t="s">
        <v>86</v>
      </c>
      <c r="L104" s="232" t="s">
        <v>199</v>
      </c>
      <c r="M104" s="182"/>
    </row>
    <row r="105" spans="1:13" s="183" customFormat="1" ht="33" customHeight="1" x14ac:dyDescent="0.3">
      <c r="A105" s="242">
        <v>6</v>
      </c>
      <c r="B105" s="213">
        <f t="shared" ref="B105:B123" si="8">$I$2+5</f>
        <v>45982</v>
      </c>
      <c r="C105" s="214" t="s">
        <v>71</v>
      </c>
      <c r="D105" s="215" t="s">
        <v>182</v>
      </c>
      <c r="E105" s="216" t="str">
        <f>VLOOKUP($F105,DATA.GV!$B$4:$D$50,2,0)</f>
        <v>01011014</v>
      </c>
      <c r="F105" s="215" t="str">
        <f>VLOOKUP($D105,'PHÂN CÔNG'!$B$7:$C$22,2,0)</f>
        <v>Hoàng Văn Luân</v>
      </c>
      <c r="G105" s="229" t="s">
        <v>94</v>
      </c>
      <c r="H105" s="217" t="s">
        <v>70</v>
      </c>
      <c r="I105" s="217" t="s">
        <v>81</v>
      </c>
      <c r="J105" s="218" t="s">
        <v>115</v>
      </c>
      <c r="K105" s="218" t="s">
        <v>86</v>
      </c>
      <c r="L105" s="219" t="s">
        <v>199</v>
      </c>
      <c r="M105" s="182"/>
    </row>
    <row r="106" spans="1:13" s="180" customFormat="1" ht="33" customHeight="1" x14ac:dyDescent="0.3">
      <c r="A106" s="148">
        <v>6</v>
      </c>
      <c r="B106" s="125">
        <f t="shared" si="8"/>
        <v>45982</v>
      </c>
      <c r="C106" s="44" t="s">
        <v>71</v>
      </c>
      <c r="D106" s="45" t="s">
        <v>193</v>
      </c>
      <c r="E106" s="46" t="str">
        <f>VLOOKUP($F106,DATA.GV!$B$4:$D$50,2,0)</f>
        <v>01055008</v>
      </c>
      <c r="F106" s="60" t="str">
        <f>VLOOKUP($D106,'PHÂN CÔNG'!$B$7:$C$22,2,0)</f>
        <v>Trần Văn Thanh</v>
      </c>
      <c r="G106" s="47" t="s">
        <v>105</v>
      </c>
      <c r="H106" s="46" t="s">
        <v>80</v>
      </c>
      <c r="I106" s="46" t="s">
        <v>82</v>
      </c>
      <c r="J106" s="126" t="s">
        <v>115</v>
      </c>
      <c r="K106" s="126" t="s">
        <v>86</v>
      </c>
      <c r="L106" s="127" t="s">
        <v>199</v>
      </c>
      <c r="M106" s="179"/>
    </row>
    <row r="107" spans="1:13" s="180" customFormat="1" ht="33" customHeight="1" x14ac:dyDescent="0.3">
      <c r="A107" s="148">
        <v>6</v>
      </c>
      <c r="B107" s="125">
        <f t="shared" si="8"/>
        <v>45982</v>
      </c>
      <c r="C107" s="44" t="s">
        <v>71</v>
      </c>
      <c r="D107" s="45" t="s">
        <v>194</v>
      </c>
      <c r="E107" s="46" t="str">
        <f>VLOOKUP($F107,DATA.GV!$B$4:$D$50,2,0)</f>
        <v>01055011</v>
      </c>
      <c r="F107" s="60" t="str">
        <f>VLOOKUP($D107,'PHÂN CÔNG'!$B$7:$C$22,2,0)</f>
        <v>Bùi Văn Tuấn</v>
      </c>
      <c r="G107" s="47" t="s">
        <v>105</v>
      </c>
      <c r="H107" s="46" t="s">
        <v>80</v>
      </c>
      <c r="I107" s="46" t="s">
        <v>82</v>
      </c>
      <c r="J107" s="126" t="s">
        <v>115</v>
      </c>
      <c r="K107" s="126" t="s">
        <v>86</v>
      </c>
      <c r="L107" s="127" t="s">
        <v>199</v>
      </c>
      <c r="M107" s="179"/>
    </row>
    <row r="108" spans="1:13" s="180" customFormat="1" ht="33" customHeight="1" x14ac:dyDescent="0.3">
      <c r="A108" s="148">
        <v>6</v>
      </c>
      <c r="B108" s="125">
        <f t="shared" si="8"/>
        <v>45982</v>
      </c>
      <c r="C108" s="44" t="s">
        <v>71</v>
      </c>
      <c r="D108" s="45" t="s">
        <v>195</v>
      </c>
      <c r="E108" s="46" t="str">
        <f>VLOOKUP($F108,DATA.GV!$B$4:$D$50,2,0)</f>
        <v>01055014</v>
      </c>
      <c r="F108" s="60" t="str">
        <f>VLOOKUP($D108,'PHÂN CÔNG'!$B$7:$C$22,2,0)</f>
        <v>Nguyễn Văn Phúc</v>
      </c>
      <c r="G108" s="47" t="s">
        <v>105</v>
      </c>
      <c r="H108" s="46" t="s">
        <v>80</v>
      </c>
      <c r="I108" s="46" t="s">
        <v>82</v>
      </c>
      <c r="J108" s="126" t="s">
        <v>115</v>
      </c>
      <c r="K108" s="126" t="s">
        <v>86</v>
      </c>
      <c r="L108" s="127" t="s">
        <v>199</v>
      </c>
      <c r="M108" s="179"/>
    </row>
    <row r="109" spans="1:13" s="180" customFormat="1" ht="33" customHeight="1" x14ac:dyDescent="0.3">
      <c r="A109" s="148">
        <v>6</v>
      </c>
      <c r="B109" s="125">
        <f t="shared" si="8"/>
        <v>45982</v>
      </c>
      <c r="C109" s="44" t="s">
        <v>71</v>
      </c>
      <c r="D109" s="45" t="s">
        <v>185</v>
      </c>
      <c r="E109" s="46" t="str">
        <f>VLOOKUP($F109,DATA.GV!$B$4:$D$50,2,0)</f>
        <v>01055017</v>
      </c>
      <c r="F109" s="60" t="str">
        <f>VLOOKUP($D109,'PHÂN CÔNG'!$B$7:$C$22,2,0)</f>
        <v>Nguyễn Thị Thanh Thảo</v>
      </c>
      <c r="G109" s="47" t="s">
        <v>96</v>
      </c>
      <c r="H109" s="46" t="s">
        <v>80</v>
      </c>
      <c r="I109" s="46" t="s">
        <v>82</v>
      </c>
      <c r="J109" s="126" t="s">
        <v>115</v>
      </c>
      <c r="K109" s="126" t="s">
        <v>86</v>
      </c>
      <c r="L109" s="127" t="s">
        <v>199</v>
      </c>
      <c r="M109" s="179"/>
    </row>
    <row r="110" spans="1:13" s="180" customFormat="1" ht="33" customHeight="1" x14ac:dyDescent="0.3">
      <c r="A110" s="148">
        <v>6</v>
      </c>
      <c r="B110" s="125">
        <f t="shared" si="8"/>
        <v>45982</v>
      </c>
      <c r="C110" s="44" t="s">
        <v>71</v>
      </c>
      <c r="D110" s="45" t="s">
        <v>186</v>
      </c>
      <c r="E110" s="46" t="str">
        <f>VLOOKUP($F110,DATA.GV!$B$4:$D$50,2,0)</f>
        <v>01055013</v>
      </c>
      <c r="F110" s="60" t="str">
        <f>VLOOKUP($D110,'PHÂN CÔNG'!$B$7:$C$22,2,0)</f>
        <v>Chu Hoài Lâm</v>
      </c>
      <c r="G110" s="47" t="s">
        <v>96</v>
      </c>
      <c r="H110" s="46" t="s">
        <v>80</v>
      </c>
      <c r="I110" s="46" t="s">
        <v>82</v>
      </c>
      <c r="J110" s="126" t="s">
        <v>115</v>
      </c>
      <c r="K110" s="126" t="s">
        <v>86</v>
      </c>
      <c r="L110" s="127" t="s">
        <v>199</v>
      </c>
      <c r="M110" s="179"/>
    </row>
    <row r="111" spans="1:13" s="180" customFormat="1" ht="33" customHeight="1" thickBot="1" x14ac:dyDescent="0.35">
      <c r="A111" s="150">
        <v>6</v>
      </c>
      <c r="B111" s="131">
        <f t="shared" si="8"/>
        <v>45982</v>
      </c>
      <c r="C111" s="48" t="s">
        <v>71</v>
      </c>
      <c r="D111" s="49" t="s">
        <v>187</v>
      </c>
      <c r="E111" s="50" t="str">
        <f>VLOOKUP($F111,DATA.GV!$B$4:$D$50,2,0)</f>
        <v>01055012</v>
      </c>
      <c r="F111" s="61" t="str">
        <f>VLOOKUP($D111,'PHÂN CÔNG'!$B$7:$C$22,2,0)</f>
        <v>Đặng Duy Đồng</v>
      </c>
      <c r="G111" s="47" t="s">
        <v>96</v>
      </c>
      <c r="H111" s="50" t="s">
        <v>80</v>
      </c>
      <c r="I111" s="50" t="s">
        <v>82</v>
      </c>
      <c r="J111" s="132" t="s">
        <v>115</v>
      </c>
      <c r="K111" s="132" t="s">
        <v>86</v>
      </c>
      <c r="L111" s="133" t="s">
        <v>199</v>
      </c>
      <c r="M111" s="179"/>
    </row>
    <row r="112" spans="1:13" s="245" customFormat="1" ht="33" customHeight="1" x14ac:dyDescent="0.3">
      <c r="A112" s="243">
        <v>6</v>
      </c>
      <c r="B112" s="203">
        <f t="shared" si="8"/>
        <v>45982</v>
      </c>
      <c r="C112" s="206" t="s">
        <v>83</v>
      </c>
      <c r="D112" s="205" t="s">
        <v>183</v>
      </c>
      <c r="E112" s="206" t="str">
        <f>VLOOKUP($F112,DATA.GV!$B$4:$D$50,2,0)</f>
        <v>01011021</v>
      </c>
      <c r="F112" s="205" t="str">
        <f>VLOOKUP($D112,'PHÂN CÔNG'!$B$7:$C$22,2,0)</f>
        <v>Nguyễn Văn Hòa</v>
      </c>
      <c r="G112" s="229" t="s">
        <v>94</v>
      </c>
      <c r="H112" s="208" t="s">
        <v>70</v>
      </c>
      <c r="I112" s="208" t="s">
        <v>81</v>
      </c>
      <c r="J112" s="209" t="s">
        <v>116</v>
      </c>
      <c r="K112" s="209" t="s">
        <v>87</v>
      </c>
      <c r="L112" s="210" t="s">
        <v>117</v>
      </c>
      <c r="M112" s="244"/>
    </row>
    <row r="113" spans="1:14" s="245" customFormat="1" ht="33" customHeight="1" x14ac:dyDescent="0.3">
      <c r="A113" s="242">
        <v>6</v>
      </c>
      <c r="B113" s="213">
        <f t="shared" si="8"/>
        <v>45982</v>
      </c>
      <c r="C113" s="216" t="s">
        <v>83</v>
      </c>
      <c r="D113" s="215" t="s">
        <v>184</v>
      </c>
      <c r="E113" s="216" t="str">
        <f>VLOOKUP($F113,DATA.GV!$B$4:$D$50,2,0)</f>
        <v>01055005</v>
      </c>
      <c r="F113" s="215" t="str">
        <f>VLOOKUP($D113,'PHÂN CÔNG'!$B$7:$C$22,2,0)</f>
        <v>Nguyễn Hoài Nam</v>
      </c>
      <c r="G113" s="229" t="s">
        <v>94</v>
      </c>
      <c r="H113" s="217" t="s">
        <v>70</v>
      </c>
      <c r="I113" s="217" t="s">
        <v>81</v>
      </c>
      <c r="J113" s="218" t="s">
        <v>116</v>
      </c>
      <c r="K113" s="218" t="s">
        <v>87</v>
      </c>
      <c r="L113" s="219" t="s">
        <v>117</v>
      </c>
      <c r="M113" s="244"/>
    </row>
    <row r="114" spans="1:14" s="180" customFormat="1" ht="33" customHeight="1" x14ac:dyDescent="0.3">
      <c r="A114" s="153">
        <v>6</v>
      </c>
      <c r="B114" s="119">
        <f t="shared" si="8"/>
        <v>45982</v>
      </c>
      <c r="C114" s="53" t="s">
        <v>83</v>
      </c>
      <c r="D114" s="56" t="s">
        <v>188</v>
      </c>
      <c r="E114" s="53" t="str">
        <f>VLOOKUP($F114,DATA.GV!$B$4:$D$50,2,0)</f>
        <v>01011001</v>
      </c>
      <c r="F114" s="54" t="str">
        <f>VLOOKUP($D114,'PHÂN CÔNG'!$B$7:$C$22,2,0)</f>
        <v>Bùi Minh Thuấn</v>
      </c>
      <c r="G114" s="55" t="s">
        <v>105</v>
      </c>
      <c r="H114" s="53" t="s">
        <v>80</v>
      </c>
      <c r="I114" s="53" t="s">
        <v>82</v>
      </c>
      <c r="J114" s="120" t="s">
        <v>116</v>
      </c>
      <c r="K114" s="120" t="s">
        <v>87</v>
      </c>
      <c r="L114" s="121" t="s">
        <v>117</v>
      </c>
      <c r="M114" s="179"/>
      <c r="N114" s="181"/>
    </row>
    <row r="115" spans="1:14" s="180" customFormat="1" ht="33" customHeight="1" x14ac:dyDescent="0.3">
      <c r="A115" s="153">
        <v>6</v>
      </c>
      <c r="B115" s="119">
        <f t="shared" si="8"/>
        <v>45982</v>
      </c>
      <c r="C115" s="53" t="s">
        <v>83</v>
      </c>
      <c r="D115" s="56" t="s">
        <v>189</v>
      </c>
      <c r="E115" s="53" t="str">
        <f>VLOOKUP($F115,DATA.GV!$B$4:$D$50,2,0)</f>
        <v>01011014</v>
      </c>
      <c r="F115" s="54" t="str">
        <f>VLOOKUP($D115,'PHÂN CÔNG'!$B$7:$C$22,2,0)</f>
        <v>Hoàng Văn Luân</v>
      </c>
      <c r="G115" s="55" t="s">
        <v>105</v>
      </c>
      <c r="H115" s="53" t="s">
        <v>80</v>
      </c>
      <c r="I115" s="53" t="s">
        <v>82</v>
      </c>
      <c r="J115" s="120" t="s">
        <v>116</v>
      </c>
      <c r="K115" s="120" t="s">
        <v>87</v>
      </c>
      <c r="L115" s="121" t="s">
        <v>117</v>
      </c>
      <c r="M115" s="179"/>
    </row>
    <row r="116" spans="1:14" s="180" customFormat="1" ht="33" customHeight="1" x14ac:dyDescent="0.3">
      <c r="A116" s="153">
        <v>6</v>
      </c>
      <c r="B116" s="119">
        <f t="shared" si="8"/>
        <v>45982</v>
      </c>
      <c r="C116" s="53" t="s">
        <v>83</v>
      </c>
      <c r="D116" s="56" t="s">
        <v>190</v>
      </c>
      <c r="E116" s="53" t="str">
        <f>VLOOKUP($F116,DATA.GV!$B$4:$D$50,2,0)</f>
        <v>01011021</v>
      </c>
      <c r="F116" s="54" t="str">
        <f>VLOOKUP($D116,'PHÂN CÔNG'!$B$7:$C$22,2,0)</f>
        <v>Nguyễn Văn Hòa</v>
      </c>
      <c r="G116" s="55" t="s">
        <v>105</v>
      </c>
      <c r="H116" s="53" t="s">
        <v>80</v>
      </c>
      <c r="I116" s="53" t="s">
        <v>82</v>
      </c>
      <c r="J116" s="120" t="s">
        <v>116</v>
      </c>
      <c r="K116" s="120" t="s">
        <v>87</v>
      </c>
      <c r="L116" s="121" t="s">
        <v>117</v>
      </c>
      <c r="M116" s="179"/>
    </row>
    <row r="117" spans="1:14" s="180" customFormat="1" ht="33" customHeight="1" x14ac:dyDescent="0.3">
      <c r="A117" s="153">
        <v>6</v>
      </c>
      <c r="B117" s="119">
        <f t="shared" si="8"/>
        <v>45982</v>
      </c>
      <c r="C117" s="53" t="s">
        <v>83</v>
      </c>
      <c r="D117" s="56" t="s">
        <v>196</v>
      </c>
      <c r="E117" s="53" t="str">
        <f>VLOOKUP($F117,DATA.GV!$B$4:$D$50,2,0)</f>
        <v>01055001</v>
      </c>
      <c r="F117" s="54" t="str">
        <f>VLOOKUP($D117,'PHÂN CÔNG'!$B$7:$C$22,2,0)</f>
        <v>Hồ Sỹ Năm</v>
      </c>
      <c r="G117" s="55" t="s">
        <v>96</v>
      </c>
      <c r="H117" s="53" t="s">
        <v>80</v>
      </c>
      <c r="I117" s="53" t="s">
        <v>82</v>
      </c>
      <c r="J117" s="120" t="s">
        <v>116</v>
      </c>
      <c r="K117" s="120" t="s">
        <v>87</v>
      </c>
      <c r="L117" s="121" t="s">
        <v>117</v>
      </c>
      <c r="M117" s="179"/>
    </row>
    <row r="118" spans="1:14" s="180" customFormat="1" ht="33" customHeight="1" x14ac:dyDescent="0.3">
      <c r="A118" s="153">
        <v>6</v>
      </c>
      <c r="B118" s="119">
        <f t="shared" si="8"/>
        <v>45982</v>
      </c>
      <c r="C118" s="53" t="s">
        <v>83</v>
      </c>
      <c r="D118" s="56" t="s">
        <v>191</v>
      </c>
      <c r="E118" s="53" t="str">
        <f>VLOOKUP($F118,DATA.GV!$B$4:$D$50,2,0)</f>
        <v>01055007</v>
      </c>
      <c r="F118" s="54" t="str">
        <f>VLOOKUP($D118,'PHÂN CÔNG'!$B$7:$C$22,2,0)</f>
        <v>Lê Minh Thanh</v>
      </c>
      <c r="G118" s="55" t="s">
        <v>96</v>
      </c>
      <c r="H118" s="53" t="s">
        <v>80</v>
      </c>
      <c r="I118" s="53" t="s">
        <v>82</v>
      </c>
      <c r="J118" s="120" t="s">
        <v>116</v>
      </c>
      <c r="K118" s="120" t="s">
        <v>87</v>
      </c>
      <c r="L118" s="121" t="s">
        <v>117</v>
      </c>
      <c r="M118" s="179"/>
    </row>
    <row r="119" spans="1:14" s="180" customFormat="1" ht="33" customHeight="1" thickBot="1" x14ac:dyDescent="0.35">
      <c r="A119" s="154">
        <v>6</v>
      </c>
      <c r="B119" s="135">
        <f t="shared" si="8"/>
        <v>45982</v>
      </c>
      <c r="C119" s="57" t="s">
        <v>83</v>
      </c>
      <c r="D119" s="58" t="s">
        <v>192</v>
      </c>
      <c r="E119" s="57" t="str">
        <f>VLOOKUP($F119,DATA.GV!$B$4:$D$50,2,0)</f>
        <v>01055003</v>
      </c>
      <c r="F119" s="62" t="str">
        <f>VLOOKUP($D119,'PHÂN CÔNG'!$B$7:$C$22,2,0)</f>
        <v>Lương Hữu Phước</v>
      </c>
      <c r="G119" s="55" t="s">
        <v>96</v>
      </c>
      <c r="H119" s="57" t="s">
        <v>80</v>
      </c>
      <c r="I119" s="57" t="s">
        <v>82</v>
      </c>
      <c r="J119" s="136" t="s">
        <v>116</v>
      </c>
      <c r="K119" s="136" t="s">
        <v>87</v>
      </c>
      <c r="L119" s="137" t="s">
        <v>117</v>
      </c>
      <c r="M119" s="179"/>
    </row>
    <row r="120" spans="1:14" s="180" customFormat="1" ht="39.6" customHeight="1" thickBot="1" x14ac:dyDescent="0.35">
      <c r="A120" s="284">
        <v>6</v>
      </c>
      <c r="B120" s="255">
        <f t="shared" ref="B120:B122" si="9">$I$2+1</f>
        <v>45978</v>
      </c>
      <c r="C120" s="256" t="s">
        <v>84</v>
      </c>
      <c r="D120" s="257" t="s">
        <v>181</v>
      </c>
      <c r="E120" s="287" t="str">
        <f>VLOOKUP($F120,DATA.GV!$B$4:$D$50,2,0)</f>
        <v>01055009</v>
      </c>
      <c r="F120" s="288" t="str">
        <f>VLOOKUP($D120,'PHÂN CÔNG'!$B$7:$C$22,2,0)</f>
        <v>Nguyễn Như Tĩnh</v>
      </c>
      <c r="G120" s="275" t="s">
        <v>249</v>
      </c>
      <c r="H120" s="259" t="s">
        <v>70</v>
      </c>
      <c r="I120" s="259" t="s">
        <v>118</v>
      </c>
      <c r="J120" s="260" t="s">
        <v>119</v>
      </c>
      <c r="K120" s="260" t="s">
        <v>120</v>
      </c>
      <c r="L120" s="261" t="s">
        <v>121</v>
      </c>
      <c r="M120" s="179"/>
    </row>
    <row r="121" spans="1:14" s="180" customFormat="1" ht="39.6" customHeight="1" thickBot="1" x14ac:dyDescent="0.35">
      <c r="A121" s="284">
        <v>6</v>
      </c>
      <c r="B121" s="255">
        <f t="shared" si="9"/>
        <v>45978</v>
      </c>
      <c r="C121" s="256" t="s">
        <v>84</v>
      </c>
      <c r="D121" s="263" t="s">
        <v>182</v>
      </c>
      <c r="E121" s="287" t="str">
        <f>VLOOKUP($F121,DATA.GV!$B$4:$D$50,2,0)</f>
        <v>01011014</v>
      </c>
      <c r="F121" s="288" t="str">
        <f>VLOOKUP($D121,'PHÂN CÔNG'!$B$7:$C$22,2,0)</f>
        <v>Hoàng Văn Luân</v>
      </c>
      <c r="G121" s="275" t="s">
        <v>249</v>
      </c>
      <c r="H121" s="259" t="s">
        <v>70</v>
      </c>
      <c r="I121" s="259" t="s">
        <v>118</v>
      </c>
      <c r="J121" s="260" t="s">
        <v>119</v>
      </c>
      <c r="K121" s="260" t="s">
        <v>120</v>
      </c>
      <c r="L121" s="261" t="s">
        <v>121</v>
      </c>
      <c r="M121" s="179"/>
    </row>
    <row r="122" spans="1:14" s="180" customFormat="1" ht="39.6" customHeight="1" thickBot="1" x14ac:dyDescent="0.35">
      <c r="A122" s="284">
        <v>6</v>
      </c>
      <c r="B122" s="255">
        <f t="shared" si="9"/>
        <v>45978</v>
      </c>
      <c r="C122" s="256" t="s">
        <v>84</v>
      </c>
      <c r="D122" s="257" t="s">
        <v>183</v>
      </c>
      <c r="E122" s="287" t="str">
        <f>VLOOKUP($F122,DATA.GV!$B$4:$D$50,2,0)</f>
        <v>01011021</v>
      </c>
      <c r="F122" s="288" t="str">
        <f>VLOOKUP($D122,'PHÂN CÔNG'!$B$7:$C$22,2,0)</f>
        <v>Nguyễn Văn Hòa</v>
      </c>
      <c r="G122" s="275" t="s">
        <v>249</v>
      </c>
      <c r="H122" s="259" t="s">
        <v>70</v>
      </c>
      <c r="I122" s="259" t="s">
        <v>118</v>
      </c>
      <c r="J122" s="260" t="s">
        <v>119</v>
      </c>
      <c r="K122" s="260" t="s">
        <v>120</v>
      </c>
      <c r="L122" s="261" t="s">
        <v>121</v>
      </c>
      <c r="M122" s="179"/>
    </row>
    <row r="123" spans="1:14" s="123" customFormat="1" ht="39.6" customHeight="1" thickBot="1" x14ac:dyDescent="0.35">
      <c r="A123" s="272">
        <v>6</v>
      </c>
      <c r="B123" s="276">
        <f t="shared" si="8"/>
        <v>45982</v>
      </c>
      <c r="C123" s="266" t="s">
        <v>84</v>
      </c>
      <c r="D123" s="257" t="s">
        <v>184</v>
      </c>
      <c r="E123" s="287" t="str">
        <f>VLOOKUP($F123,DATA.GV!$B$4:$D$50,2,0)</f>
        <v>01055005</v>
      </c>
      <c r="F123" s="288" t="str">
        <f>VLOOKUP($D123,'PHÂN CÔNG'!$B$7:$C$22,2,0)</f>
        <v>Nguyễn Hoài Nam</v>
      </c>
      <c r="G123" s="275" t="s">
        <v>249</v>
      </c>
      <c r="H123" s="267" t="s">
        <v>70</v>
      </c>
      <c r="I123" s="267" t="s">
        <v>118</v>
      </c>
      <c r="J123" s="273" t="s">
        <v>119</v>
      </c>
      <c r="K123" s="273" t="s">
        <v>120</v>
      </c>
      <c r="L123" s="274" t="s">
        <v>121</v>
      </c>
      <c r="M123" s="122"/>
    </row>
    <row r="124" spans="1:14" s="123" customFormat="1" ht="33" customHeight="1" x14ac:dyDescent="0.3">
      <c r="A124" s="155">
        <v>7</v>
      </c>
      <c r="B124" s="156">
        <f>$I$2+6</f>
        <v>45983</v>
      </c>
      <c r="C124" s="40" t="s">
        <v>71</v>
      </c>
      <c r="D124" s="41" t="s">
        <v>188</v>
      </c>
      <c r="E124" s="42" t="str">
        <f>VLOOKUP($F124,DATA.GV!$B$4:$D$50,2,0)</f>
        <v>01011001</v>
      </c>
      <c r="F124" s="59" t="str">
        <f>VLOOKUP($D124,'PHÂN CÔNG'!$B$7:$C$22,2,0)</f>
        <v>Bùi Minh Thuấn</v>
      </c>
      <c r="G124" s="43" t="s">
        <v>261</v>
      </c>
      <c r="H124" s="145" t="s">
        <v>80</v>
      </c>
      <c r="I124" s="145" t="s">
        <v>82</v>
      </c>
      <c r="J124" s="146" t="s">
        <v>115</v>
      </c>
      <c r="K124" s="146" t="s">
        <v>86</v>
      </c>
      <c r="L124" s="147" t="s">
        <v>199</v>
      </c>
      <c r="M124" s="122"/>
    </row>
    <row r="125" spans="1:14" s="123" customFormat="1" ht="33" customHeight="1" x14ac:dyDescent="0.3">
      <c r="A125" s="124">
        <v>7</v>
      </c>
      <c r="B125" s="157">
        <f t="shared" ref="B125:B147" si="10">$I$2+6</f>
        <v>45983</v>
      </c>
      <c r="C125" s="44" t="s">
        <v>71</v>
      </c>
      <c r="D125" s="45" t="s">
        <v>189</v>
      </c>
      <c r="E125" s="46" t="str">
        <f>VLOOKUP($F125,DATA.GV!$B$4:$D$50,2,0)</f>
        <v>01011014</v>
      </c>
      <c r="F125" s="60" t="str">
        <f>VLOOKUP($D125,'PHÂN CÔNG'!$B$7:$C$22,2,0)</f>
        <v>Hoàng Văn Luân</v>
      </c>
      <c r="G125" s="43" t="s">
        <v>261</v>
      </c>
      <c r="H125" s="149" t="s">
        <v>80</v>
      </c>
      <c r="I125" s="149" t="s">
        <v>82</v>
      </c>
      <c r="J125" s="126" t="s">
        <v>115</v>
      </c>
      <c r="K125" s="126" t="s">
        <v>86</v>
      </c>
      <c r="L125" s="127" t="s">
        <v>199</v>
      </c>
      <c r="M125" s="122"/>
    </row>
    <row r="126" spans="1:14" s="123" customFormat="1" ht="33" customHeight="1" x14ac:dyDescent="0.3">
      <c r="A126" s="124">
        <v>7</v>
      </c>
      <c r="B126" s="157">
        <f t="shared" si="10"/>
        <v>45983</v>
      </c>
      <c r="C126" s="44" t="s">
        <v>71</v>
      </c>
      <c r="D126" s="45" t="s">
        <v>190</v>
      </c>
      <c r="E126" s="46" t="str">
        <f>VLOOKUP($F126,DATA.GV!$B$4:$D$50,2,0)</f>
        <v>01011021</v>
      </c>
      <c r="F126" s="60" t="str">
        <f>VLOOKUP($D126,'PHÂN CÔNG'!$B$7:$C$22,2,0)</f>
        <v>Nguyễn Văn Hòa</v>
      </c>
      <c r="G126" s="43" t="s">
        <v>261</v>
      </c>
      <c r="H126" s="149" t="s">
        <v>80</v>
      </c>
      <c r="I126" s="149" t="s">
        <v>82</v>
      </c>
      <c r="J126" s="126" t="s">
        <v>115</v>
      </c>
      <c r="K126" s="126" t="s">
        <v>86</v>
      </c>
      <c r="L126" s="127" t="s">
        <v>199</v>
      </c>
      <c r="M126" s="122"/>
    </row>
    <row r="127" spans="1:14" s="123" customFormat="1" ht="33" customHeight="1" x14ac:dyDescent="0.3">
      <c r="A127" s="124">
        <v>7</v>
      </c>
      <c r="B127" s="157">
        <f t="shared" si="10"/>
        <v>45983</v>
      </c>
      <c r="C127" s="44" t="s">
        <v>71</v>
      </c>
      <c r="D127" s="45" t="s">
        <v>196</v>
      </c>
      <c r="E127" s="46" t="str">
        <f>VLOOKUP($F127,DATA.GV!$B$4:$D$50,2,0)</f>
        <v>01055001</v>
      </c>
      <c r="F127" s="60" t="str">
        <f>VLOOKUP($D127,'PHÂN CÔNG'!$B$7:$C$22,2,0)</f>
        <v>Hồ Sỹ Năm</v>
      </c>
      <c r="G127" s="47" t="s">
        <v>241</v>
      </c>
      <c r="H127" s="149" t="s">
        <v>80</v>
      </c>
      <c r="I127" s="149" t="s">
        <v>82</v>
      </c>
      <c r="J127" s="126" t="s">
        <v>115</v>
      </c>
      <c r="K127" s="126" t="s">
        <v>86</v>
      </c>
      <c r="L127" s="127" t="s">
        <v>199</v>
      </c>
      <c r="M127" s="122"/>
    </row>
    <row r="128" spans="1:14" s="123" customFormat="1" ht="33" customHeight="1" x14ac:dyDescent="0.3">
      <c r="A128" s="124">
        <v>7</v>
      </c>
      <c r="B128" s="157">
        <f t="shared" si="10"/>
        <v>45983</v>
      </c>
      <c r="C128" s="44" t="s">
        <v>71</v>
      </c>
      <c r="D128" s="45" t="s">
        <v>191</v>
      </c>
      <c r="E128" s="46" t="str">
        <f>VLOOKUP($F128,DATA.GV!$B$4:$D$50,2,0)</f>
        <v>01055007</v>
      </c>
      <c r="F128" s="60" t="str">
        <f>VLOOKUP($D128,'PHÂN CÔNG'!$B$7:$C$22,2,0)</f>
        <v>Lê Minh Thanh</v>
      </c>
      <c r="G128" s="47" t="s">
        <v>241</v>
      </c>
      <c r="H128" s="149" t="s">
        <v>80</v>
      </c>
      <c r="I128" s="149" t="s">
        <v>82</v>
      </c>
      <c r="J128" s="126" t="s">
        <v>115</v>
      </c>
      <c r="K128" s="126" t="s">
        <v>86</v>
      </c>
      <c r="L128" s="127" t="s">
        <v>199</v>
      </c>
      <c r="M128" s="122"/>
    </row>
    <row r="129" spans="1:13" s="123" customFormat="1" ht="33" customHeight="1" x14ac:dyDescent="0.3">
      <c r="A129" s="124">
        <v>7</v>
      </c>
      <c r="B129" s="157">
        <f t="shared" si="10"/>
        <v>45983</v>
      </c>
      <c r="C129" s="44" t="s">
        <v>71</v>
      </c>
      <c r="D129" s="45" t="s">
        <v>192</v>
      </c>
      <c r="E129" s="46" t="str">
        <f>VLOOKUP($F129,DATA.GV!$B$4:$D$50,2,0)</f>
        <v>01055003</v>
      </c>
      <c r="F129" s="60" t="str">
        <f>VLOOKUP($D129,'PHÂN CÔNG'!$B$7:$C$22,2,0)</f>
        <v>Lương Hữu Phước</v>
      </c>
      <c r="G129" s="47" t="s">
        <v>241</v>
      </c>
      <c r="H129" s="149" t="s">
        <v>80</v>
      </c>
      <c r="I129" s="149" t="s">
        <v>82</v>
      </c>
      <c r="J129" s="126" t="s">
        <v>115</v>
      </c>
      <c r="K129" s="126" t="s">
        <v>86</v>
      </c>
      <c r="L129" s="127" t="s">
        <v>199</v>
      </c>
      <c r="M129" s="122"/>
    </row>
    <row r="130" spans="1:13" s="123" customFormat="1" ht="33" customHeight="1" x14ac:dyDescent="0.3">
      <c r="A130" s="124">
        <v>7</v>
      </c>
      <c r="B130" s="157">
        <f t="shared" si="10"/>
        <v>45983</v>
      </c>
      <c r="C130" s="44" t="s">
        <v>71</v>
      </c>
      <c r="D130" s="45" t="s">
        <v>193</v>
      </c>
      <c r="E130" s="46" t="str">
        <f>VLOOKUP($F130,DATA.GV!$B$4:$D$50,2,0)</f>
        <v>01055008</v>
      </c>
      <c r="F130" s="60" t="str">
        <f>VLOOKUP($D130,'PHÂN CÔNG'!$B$7:$C$22,2,0)</f>
        <v>Trần Văn Thanh</v>
      </c>
      <c r="G130" s="47" t="s">
        <v>261</v>
      </c>
      <c r="H130" s="149" t="s">
        <v>80</v>
      </c>
      <c r="I130" s="149" t="s">
        <v>82</v>
      </c>
      <c r="J130" s="126" t="s">
        <v>115</v>
      </c>
      <c r="K130" s="126" t="s">
        <v>86</v>
      </c>
      <c r="L130" s="127" t="s">
        <v>199</v>
      </c>
      <c r="M130" s="122"/>
    </row>
    <row r="131" spans="1:13" s="123" customFormat="1" ht="33" customHeight="1" x14ac:dyDescent="0.3">
      <c r="A131" s="124">
        <v>7</v>
      </c>
      <c r="B131" s="157">
        <f t="shared" si="10"/>
        <v>45983</v>
      </c>
      <c r="C131" s="44" t="s">
        <v>71</v>
      </c>
      <c r="D131" s="45" t="s">
        <v>194</v>
      </c>
      <c r="E131" s="46" t="str">
        <f>VLOOKUP($F131,DATA.GV!$B$4:$D$50,2,0)</f>
        <v>01055011</v>
      </c>
      <c r="F131" s="60" t="str">
        <f>VLOOKUP($D131,'PHÂN CÔNG'!$B$7:$C$22,2,0)</f>
        <v>Bùi Văn Tuấn</v>
      </c>
      <c r="G131" s="47" t="s">
        <v>261</v>
      </c>
      <c r="H131" s="149" t="s">
        <v>80</v>
      </c>
      <c r="I131" s="149" t="s">
        <v>82</v>
      </c>
      <c r="J131" s="126" t="s">
        <v>115</v>
      </c>
      <c r="K131" s="126" t="s">
        <v>86</v>
      </c>
      <c r="L131" s="127" t="s">
        <v>199</v>
      </c>
      <c r="M131" s="122"/>
    </row>
    <row r="132" spans="1:13" s="123" customFormat="1" ht="33" customHeight="1" x14ac:dyDescent="0.3">
      <c r="A132" s="124">
        <v>7</v>
      </c>
      <c r="B132" s="157">
        <f t="shared" si="10"/>
        <v>45983</v>
      </c>
      <c r="C132" s="44" t="s">
        <v>71</v>
      </c>
      <c r="D132" s="45" t="s">
        <v>195</v>
      </c>
      <c r="E132" s="46" t="str">
        <f>VLOOKUP($F132,DATA.GV!$B$4:$D$50,2,0)</f>
        <v>01055014</v>
      </c>
      <c r="F132" s="60" t="str">
        <f>VLOOKUP($D132,'PHÂN CÔNG'!$B$7:$C$22,2,0)</f>
        <v>Nguyễn Văn Phúc</v>
      </c>
      <c r="G132" s="47" t="s">
        <v>261</v>
      </c>
      <c r="H132" s="149" t="s">
        <v>80</v>
      </c>
      <c r="I132" s="149" t="s">
        <v>82</v>
      </c>
      <c r="J132" s="126" t="s">
        <v>115</v>
      </c>
      <c r="K132" s="126" t="s">
        <v>86</v>
      </c>
      <c r="L132" s="127" t="s">
        <v>199</v>
      </c>
      <c r="M132" s="122"/>
    </row>
    <row r="133" spans="1:13" s="123" customFormat="1" ht="33" customHeight="1" x14ac:dyDescent="0.3">
      <c r="A133" s="124">
        <v>7</v>
      </c>
      <c r="B133" s="157">
        <f t="shared" si="10"/>
        <v>45983</v>
      </c>
      <c r="C133" s="44" t="s">
        <v>71</v>
      </c>
      <c r="D133" s="45" t="s">
        <v>185</v>
      </c>
      <c r="E133" s="46" t="str">
        <f>VLOOKUP($F133,DATA.GV!$B$4:$D$50,2,0)</f>
        <v>01055017</v>
      </c>
      <c r="F133" s="60" t="str">
        <f>VLOOKUP($D133,'PHÂN CÔNG'!$B$7:$C$22,2,0)</f>
        <v>Nguyễn Thị Thanh Thảo</v>
      </c>
      <c r="G133" s="47" t="s">
        <v>241</v>
      </c>
      <c r="H133" s="149" t="s">
        <v>80</v>
      </c>
      <c r="I133" s="149" t="s">
        <v>82</v>
      </c>
      <c r="J133" s="126" t="s">
        <v>115</v>
      </c>
      <c r="K133" s="126" t="s">
        <v>86</v>
      </c>
      <c r="L133" s="127" t="s">
        <v>199</v>
      </c>
      <c r="M133" s="122"/>
    </row>
    <row r="134" spans="1:13" s="123" customFormat="1" ht="33" customHeight="1" x14ac:dyDescent="0.3">
      <c r="A134" s="124">
        <v>7</v>
      </c>
      <c r="B134" s="157">
        <f t="shared" si="10"/>
        <v>45983</v>
      </c>
      <c r="C134" s="44" t="s">
        <v>71</v>
      </c>
      <c r="D134" s="45" t="s">
        <v>186</v>
      </c>
      <c r="E134" s="46" t="str">
        <f>VLOOKUP($F134,DATA.GV!$B$4:$D$50,2,0)</f>
        <v>01055013</v>
      </c>
      <c r="F134" s="60" t="str">
        <f>VLOOKUP($D134,'PHÂN CÔNG'!$B$7:$C$22,2,0)</f>
        <v>Chu Hoài Lâm</v>
      </c>
      <c r="G134" s="47" t="s">
        <v>241</v>
      </c>
      <c r="H134" s="149" t="s">
        <v>80</v>
      </c>
      <c r="I134" s="149" t="s">
        <v>82</v>
      </c>
      <c r="J134" s="126" t="s">
        <v>115</v>
      </c>
      <c r="K134" s="126" t="s">
        <v>86</v>
      </c>
      <c r="L134" s="127" t="s">
        <v>199</v>
      </c>
      <c r="M134" s="122"/>
    </row>
    <row r="135" spans="1:13" s="123" customFormat="1" ht="33" customHeight="1" thickBot="1" x14ac:dyDescent="0.35">
      <c r="A135" s="130">
        <v>7</v>
      </c>
      <c r="B135" s="158">
        <f t="shared" si="10"/>
        <v>45983</v>
      </c>
      <c r="C135" s="48" t="s">
        <v>71</v>
      </c>
      <c r="D135" s="49" t="s">
        <v>187</v>
      </c>
      <c r="E135" s="50" t="str">
        <f>VLOOKUP($F135,DATA.GV!$B$4:$D$50,2,0)</f>
        <v>01055012</v>
      </c>
      <c r="F135" s="61" t="str">
        <f>VLOOKUP($D135,'PHÂN CÔNG'!$B$7:$C$22,2,0)</f>
        <v>Đặng Duy Đồng</v>
      </c>
      <c r="G135" s="47" t="s">
        <v>241</v>
      </c>
      <c r="H135" s="159" t="s">
        <v>80</v>
      </c>
      <c r="I135" s="159" t="s">
        <v>82</v>
      </c>
      <c r="J135" s="132" t="s">
        <v>115</v>
      </c>
      <c r="K135" s="132" t="s">
        <v>86</v>
      </c>
      <c r="L135" s="133" t="s">
        <v>199</v>
      </c>
      <c r="M135" s="122"/>
    </row>
    <row r="136" spans="1:13" s="123" customFormat="1" ht="33" customHeight="1" x14ac:dyDescent="0.3">
      <c r="A136" s="160">
        <v>7</v>
      </c>
      <c r="B136" s="161">
        <f t="shared" si="10"/>
        <v>45983</v>
      </c>
      <c r="C136" s="51" t="s">
        <v>83</v>
      </c>
      <c r="D136" s="63" t="s">
        <v>188</v>
      </c>
      <c r="E136" s="51" t="str">
        <f>VLOOKUP($F136,DATA.GV!$B$4:$D$50,2,0)</f>
        <v>01011001</v>
      </c>
      <c r="F136" s="52" t="str">
        <f>VLOOKUP($D136,'PHÂN CÔNG'!$B$7:$C$22,2,0)</f>
        <v>Bùi Minh Thuấn</v>
      </c>
      <c r="G136" s="55" t="s">
        <v>241</v>
      </c>
      <c r="H136" s="152" t="s">
        <v>80</v>
      </c>
      <c r="I136" s="152" t="s">
        <v>82</v>
      </c>
      <c r="J136" s="162" t="s">
        <v>116</v>
      </c>
      <c r="K136" s="162" t="s">
        <v>87</v>
      </c>
      <c r="L136" s="163" t="s">
        <v>117</v>
      </c>
      <c r="M136" s="122"/>
    </row>
    <row r="137" spans="1:13" s="123" customFormat="1" ht="33" customHeight="1" x14ac:dyDescent="0.3">
      <c r="A137" s="118">
        <v>7</v>
      </c>
      <c r="B137" s="164">
        <f t="shared" si="10"/>
        <v>45983</v>
      </c>
      <c r="C137" s="53" t="s">
        <v>83</v>
      </c>
      <c r="D137" s="56" t="s">
        <v>189</v>
      </c>
      <c r="E137" s="53" t="str">
        <f>VLOOKUP($F137,DATA.GV!$B$4:$D$50,2,0)</f>
        <v>01011014</v>
      </c>
      <c r="F137" s="54" t="str">
        <f>VLOOKUP($D137,'PHÂN CÔNG'!$B$7:$C$22,2,0)</f>
        <v>Hoàng Văn Luân</v>
      </c>
      <c r="G137" s="55" t="s">
        <v>241</v>
      </c>
      <c r="H137" s="143" t="s">
        <v>80</v>
      </c>
      <c r="I137" s="143" t="s">
        <v>82</v>
      </c>
      <c r="J137" s="120" t="s">
        <v>116</v>
      </c>
      <c r="K137" s="120" t="s">
        <v>87</v>
      </c>
      <c r="L137" s="121" t="s">
        <v>117</v>
      </c>
      <c r="M137" s="122"/>
    </row>
    <row r="138" spans="1:13" s="123" customFormat="1" ht="33" customHeight="1" x14ac:dyDescent="0.3">
      <c r="A138" s="118">
        <v>7</v>
      </c>
      <c r="B138" s="164">
        <f t="shared" si="10"/>
        <v>45983</v>
      </c>
      <c r="C138" s="53" t="s">
        <v>83</v>
      </c>
      <c r="D138" s="56" t="s">
        <v>190</v>
      </c>
      <c r="E138" s="53" t="str">
        <f>VLOOKUP($F138,DATA.GV!$B$4:$D$50,2,0)</f>
        <v>01011021</v>
      </c>
      <c r="F138" s="54" t="str">
        <f>VLOOKUP($D138,'PHÂN CÔNG'!$B$7:$C$22,2,0)</f>
        <v>Nguyễn Văn Hòa</v>
      </c>
      <c r="G138" s="55" t="s">
        <v>241</v>
      </c>
      <c r="H138" s="143" t="s">
        <v>80</v>
      </c>
      <c r="I138" s="143" t="s">
        <v>82</v>
      </c>
      <c r="J138" s="120" t="s">
        <v>116</v>
      </c>
      <c r="K138" s="120" t="s">
        <v>87</v>
      </c>
      <c r="L138" s="121" t="s">
        <v>117</v>
      </c>
      <c r="M138" s="122"/>
    </row>
    <row r="139" spans="1:13" s="123" customFormat="1" ht="33" customHeight="1" x14ac:dyDescent="0.3">
      <c r="A139" s="118">
        <v>7</v>
      </c>
      <c r="B139" s="164">
        <f t="shared" si="10"/>
        <v>45983</v>
      </c>
      <c r="C139" s="53" t="s">
        <v>83</v>
      </c>
      <c r="D139" s="56" t="s">
        <v>196</v>
      </c>
      <c r="E139" s="53" t="str">
        <f>VLOOKUP($F139,DATA.GV!$B$4:$D$50,2,0)</f>
        <v>01055001</v>
      </c>
      <c r="F139" s="54" t="str">
        <f>VLOOKUP($D139,'PHÂN CÔNG'!$B$7:$C$22,2,0)</f>
        <v>Hồ Sỹ Năm</v>
      </c>
      <c r="G139" s="55" t="s">
        <v>261</v>
      </c>
      <c r="H139" s="143" t="s">
        <v>80</v>
      </c>
      <c r="I139" s="143" t="s">
        <v>82</v>
      </c>
      <c r="J139" s="120" t="s">
        <v>116</v>
      </c>
      <c r="K139" s="120" t="s">
        <v>87</v>
      </c>
      <c r="L139" s="121" t="s">
        <v>117</v>
      </c>
      <c r="M139" s="122"/>
    </row>
    <row r="140" spans="1:13" s="123" customFormat="1" ht="33" customHeight="1" x14ac:dyDescent="0.3">
      <c r="A140" s="118">
        <v>7</v>
      </c>
      <c r="B140" s="164">
        <f t="shared" si="10"/>
        <v>45983</v>
      </c>
      <c r="C140" s="53" t="s">
        <v>83</v>
      </c>
      <c r="D140" s="56" t="s">
        <v>191</v>
      </c>
      <c r="E140" s="53" t="str">
        <f>VLOOKUP($F140,DATA.GV!$B$4:$D$50,2,0)</f>
        <v>01055007</v>
      </c>
      <c r="F140" s="54" t="str">
        <f>VLOOKUP($D140,'PHÂN CÔNG'!$B$7:$C$22,2,0)</f>
        <v>Lê Minh Thanh</v>
      </c>
      <c r="G140" s="55" t="s">
        <v>261</v>
      </c>
      <c r="H140" s="143" t="s">
        <v>80</v>
      </c>
      <c r="I140" s="143" t="s">
        <v>82</v>
      </c>
      <c r="J140" s="120" t="s">
        <v>116</v>
      </c>
      <c r="K140" s="120" t="s">
        <v>87</v>
      </c>
      <c r="L140" s="121" t="s">
        <v>117</v>
      </c>
      <c r="M140" s="122"/>
    </row>
    <row r="141" spans="1:13" s="123" customFormat="1" ht="33" customHeight="1" x14ac:dyDescent="0.3">
      <c r="A141" s="118">
        <v>7</v>
      </c>
      <c r="B141" s="164">
        <f t="shared" si="10"/>
        <v>45983</v>
      </c>
      <c r="C141" s="53" t="s">
        <v>83</v>
      </c>
      <c r="D141" s="56" t="s">
        <v>192</v>
      </c>
      <c r="E141" s="53" t="str">
        <f>VLOOKUP($F141,DATA.GV!$B$4:$D$50,2,0)</f>
        <v>01055003</v>
      </c>
      <c r="F141" s="54" t="str">
        <f>VLOOKUP($D141,'PHÂN CÔNG'!$B$7:$C$22,2,0)</f>
        <v>Lương Hữu Phước</v>
      </c>
      <c r="G141" s="55" t="s">
        <v>261</v>
      </c>
      <c r="H141" s="143" t="s">
        <v>80</v>
      </c>
      <c r="I141" s="143" t="s">
        <v>82</v>
      </c>
      <c r="J141" s="120" t="s">
        <v>116</v>
      </c>
      <c r="K141" s="120" t="s">
        <v>87</v>
      </c>
      <c r="L141" s="121" t="s">
        <v>117</v>
      </c>
      <c r="M141" s="122"/>
    </row>
    <row r="142" spans="1:13" s="123" customFormat="1" ht="33" customHeight="1" x14ac:dyDescent="0.3">
      <c r="A142" s="118">
        <v>7</v>
      </c>
      <c r="B142" s="164">
        <f t="shared" si="10"/>
        <v>45983</v>
      </c>
      <c r="C142" s="53" t="s">
        <v>83</v>
      </c>
      <c r="D142" s="56" t="s">
        <v>193</v>
      </c>
      <c r="E142" s="53" t="str">
        <f>VLOOKUP($F142,DATA.GV!$B$4:$D$50,2,0)</f>
        <v>01055008</v>
      </c>
      <c r="F142" s="54" t="str">
        <f>VLOOKUP($D142,'PHÂN CÔNG'!$B$7:$C$22,2,0)</f>
        <v>Trần Văn Thanh</v>
      </c>
      <c r="G142" s="55" t="s">
        <v>241</v>
      </c>
      <c r="H142" s="143" t="s">
        <v>80</v>
      </c>
      <c r="I142" s="143" t="s">
        <v>82</v>
      </c>
      <c r="J142" s="120" t="s">
        <v>116</v>
      </c>
      <c r="K142" s="120" t="s">
        <v>87</v>
      </c>
      <c r="L142" s="121" t="s">
        <v>117</v>
      </c>
      <c r="M142" s="122"/>
    </row>
    <row r="143" spans="1:13" s="123" customFormat="1" ht="33" customHeight="1" x14ac:dyDescent="0.3">
      <c r="A143" s="118">
        <v>7</v>
      </c>
      <c r="B143" s="164">
        <f t="shared" si="10"/>
        <v>45983</v>
      </c>
      <c r="C143" s="53" t="s">
        <v>83</v>
      </c>
      <c r="D143" s="56" t="s">
        <v>194</v>
      </c>
      <c r="E143" s="53" t="str">
        <f>VLOOKUP($F143,DATA.GV!$B$4:$D$50,2,0)</f>
        <v>01055011</v>
      </c>
      <c r="F143" s="54" t="str">
        <f>VLOOKUP($D143,'PHÂN CÔNG'!$B$7:$C$22,2,0)</f>
        <v>Bùi Văn Tuấn</v>
      </c>
      <c r="G143" s="55" t="s">
        <v>241</v>
      </c>
      <c r="H143" s="143" t="s">
        <v>80</v>
      </c>
      <c r="I143" s="143" t="s">
        <v>82</v>
      </c>
      <c r="J143" s="120" t="s">
        <v>116</v>
      </c>
      <c r="K143" s="120" t="s">
        <v>87</v>
      </c>
      <c r="L143" s="121" t="s">
        <v>117</v>
      </c>
      <c r="M143" s="122"/>
    </row>
    <row r="144" spans="1:13" s="123" customFormat="1" ht="33" customHeight="1" x14ac:dyDescent="0.3">
      <c r="A144" s="118">
        <v>7</v>
      </c>
      <c r="B144" s="164">
        <f t="shared" si="10"/>
        <v>45983</v>
      </c>
      <c r="C144" s="53" t="s">
        <v>83</v>
      </c>
      <c r="D144" s="56" t="s">
        <v>195</v>
      </c>
      <c r="E144" s="53" t="str">
        <f>VLOOKUP($F144,DATA.GV!$B$4:$D$50,2,0)</f>
        <v>01055014</v>
      </c>
      <c r="F144" s="54" t="str">
        <f>VLOOKUP($D144,'PHÂN CÔNG'!$B$7:$C$22,2,0)</f>
        <v>Nguyễn Văn Phúc</v>
      </c>
      <c r="G144" s="55" t="s">
        <v>241</v>
      </c>
      <c r="H144" s="143" t="s">
        <v>80</v>
      </c>
      <c r="I144" s="143" t="s">
        <v>82</v>
      </c>
      <c r="J144" s="120" t="s">
        <v>116</v>
      </c>
      <c r="K144" s="120" t="s">
        <v>87</v>
      </c>
      <c r="L144" s="121" t="s">
        <v>117</v>
      </c>
      <c r="M144" s="122"/>
    </row>
    <row r="145" spans="1:13" s="123" customFormat="1" ht="33" customHeight="1" x14ac:dyDescent="0.3">
      <c r="A145" s="118">
        <v>7</v>
      </c>
      <c r="B145" s="164">
        <f t="shared" si="10"/>
        <v>45983</v>
      </c>
      <c r="C145" s="53" t="s">
        <v>83</v>
      </c>
      <c r="D145" s="56" t="s">
        <v>185</v>
      </c>
      <c r="E145" s="53" t="str">
        <f>VLOOKUP($F145,DATA.GV!$B$4:$D$50,2,0)</f>
        <v>01055017</v>
      </c>
      <c r="F145" s="54" t="str">
        <f>VLOOKUP($D145,'PHÂN CÔNG'!$B$7:$C$22,2,0)</f>
        <v>Nguyễn Thị Thanh Thảo</v>
      </c>
      <c r="G145" s="55" t="s">
        <v>261</v>
      </c>
      <c r="H145" s="143" t="s">
        <v>80</v>
      </c>
      <c r="I145" s="143" t="s">
        <v>82</v>
      </c>
      <c r="J145" s="120" t="s">
        <v>116</v>
      </c>
      <c r="K145" s="120" t="s">
        <v>87</v>
      </c>
      <c r="L145" s="121" t="s">
        <v>117</v>
      </c>
      <c r="M145" s="122"/>
    </row>
    <row r="146" spans="1:13" s="123" customFormat="1" ht="33" customHeight="1" x14ac:dyDescent="0.3">
      <c r="A146" s="118">
        <v>7</v>
      </c>
      <c r="B146" s="164">
        <f t="shared" si="10"/>
        <v>45983</v>
      </c>
      <c r="C146" s="53" t="s">
        <v>83</v>
      </c>
      <c r="D146" s="56" t="s">
        <v>186</v>
      </c>
      <c r="E146" s="53" t="str">
        <f>VLOOKUP($F146,DATA.GV!$B$4:$D$50,2,0)</f>
        <v>01055013</v>
      </c>
      <c r="F146" s="54" t="str">
        <f>VLOOKUP($D146,'PHÂN CÔNG'!$B$7:$C$22,2,0)</f>
        <v>Chu Hoài Lâm</v>
      </c>
      <c r="G146" s="55" t="s">
        <v>261</v>
      </c>
      <c r="H146" s="143" t="s">
        <v>80</v>
      </c>
      <c r="I146" s="143" t="s">
        <v>82</v>
      </c>
      <c r="J146" s="120" t="s">
        <v>116</v>
      </c>
      <c r="K146" s="120" t="s">
        <v>87</v>
      </c>
      <c r="L146" s="121" t="s">
        <v>117</v>
      </c>
      <c r="M146" s="122"/>
    </row>
    <row r="147" spans="1:13" s="123" customFormat="1" ht="33" customHeight="1" thickBot="1" x14ac:dyDescent="0.35">
      <c r="A147" s="134">
        <v>7</v>
      </c>
      <c r="B147" s="165">
        <f t="shared" si="10"/>
        <v>45983</v>
      </c>
      <c r="C147" s="57" t="s">
        <v>83</v>
      </c>
      <c r="D147" s="58" t="s">
        <v>187</v>
      </c>
      <c r="E147" s="57" t="str">
        <f>VLOOKUP($F147,DATA.GV!$B$4:$D$50,2,0)</f>
        <v>01055012</v>
      </c>
      <c r="F147" s="62" t="str">
        <f>VLOOKUP($D147,'PHÂN CÔNG'!$B$7:$C$22,2,0)</f>
        <v>Đặng Duy Đồng</v>
      </c>
      <c r="G147" s="55" t="s">
        <v>261</v>
      </c>
      <c r="H147" s="166" t="s">
        <v>80</v>
      </c>
      <c r="I147" s="166" t="s">
        <v>82</v>
      </c>
      <c r="J147" s="136" t="s">
        <v>116</v>
      </c>
      <c r="K147" s="136" t="s">
        <v>87</v>
      </c>
      <c r="L147" s="137" t="s">
        <v>117</v>
      </c>
      <c r="M147" s="122"/>
    </row>
    <row r="148" spans="1:13" s="123" customFormat="1" ht="33" customHeight="1" x14ac:dyDescent="0.3">
      <c r="A148" s="167" t="s">
        <v>104</v>
      </c>
      <c r="B148" s="156">
        <f>$I$2+7</f>
        <v>45984</v>
      </c>
      <c r="C148" s="40" t="s">
        <v>71</v>
      </c>
      <c r="D148" s="41" t="s">
        <v>188</v>
      </c>
      <c r="E148" s="42" t="str">
        <f>VLOOKUP($F148,DATA.GV!$B$4:$D$50,2,0)</f>
        <v>01011001</v>
      </c>
      <c r="F148" s="59" t="str">
        <f>VLOOKUP($D148,'PHÂN CÔNG'!$B$7:$C$22,2,0)</f>
        <v>Bùi Minh Thuấn</v>
      </c>
      <c r="G148" s="43" t="s">
        <v>262</v>
      </c>
      <c r="H148" s="145" t="s">
        <v>80</v>
      </c>
      <c r="I148" s="145" t="s">
        <v>82</v>
      </c>
      <c r="J148" s="146" t="s">
        <v>115</v>
      </c>
      <c r="K148" s="146" t="s">
        <v>86</v>
      </c>
      <c r="L148" s="147" t="s">
        <v>199</v>
      </c>
      <c r="M148" s="122"/>
    </row>
    <row r="149" spans="1:13" s="123" customFormat="1" ht="33" customHeight="1" x14ac:dyDescent="0.3">
      <c r="A149" s="140" t="s">
        <v>104</v>
      </c>
      <c r="B149" s="157">
        <f t="shared" ref="B149:B171" si="11">$I$2+7</f>
        <v>45984</v>
      </c>
      <c r="C149" s="44" t="s">
        <v>71</v>
      </c>
      <c r="D149" s="45" t="s">
        <v>189</v>
      </c>
      <c r="E149" s="46" t="str">
        <f>VLOOKUP($F149,DATA.GV!$B$4:$D$50,2,0)</f>
        <v>01011014</v>
      </c>
      <c r="F149" s="60" t="str">
        <f>VLOOKUP($D149,'PHÂN CÔNG'!$B$7:$C$22,2,0)</f>
        <v>Hoàng Văn Luân</v>
      </c>
      <c r="G149" s="43" t="s">
        <v>262</v>
      </c>
      <c r="H149" s="149" t="s">
        <v>80</v>
      </c>
      <c r="I149" s="149" t="s">
        <v>82</v>
      </c>
      <c r="J149" s="126" t="s">
        <v>115</v>
      </c>
      <c r="K149" s="126" t="s">
        <v>86</v>
      </c>
      <c r="L149" s="127" t="s">
        <v>199</v>
      </c>
      <c r="M149" s="122"/>
    </row>
    <row r="150" spans="1:13" s="123" customFormat="1" ht="33" customHeight="1" x14ac:dyDescent="0.3">
      <c r="A150" s="140" t="s">
        <v>104</v>
      </c>
      <c r="B150" s="157">
        <f t="shared" si="11"/>
        <v>45984</v>
      </c>
      <c r="C150" s="44" t="s">
        <v>71</v>
      </c>
      <c r="D150" s="45" t="s">
        <v>190</v>
      </c>
      <c r="E150" s="46" t="str">
        <f>VLOOKUP($F150,DATA.GV!$B$4:$D$50,2,0)</f>
        <v>01011021</v>
      </c>
      <c r="F150" s="60" t="str">
        <f>VLOOKUP($D150,'PHÂN CÔNG'!$B$7:$C$22,2,0)</f>
        <v>Nguyễn Văn Hòa</v>
      </c>
      <c r="G150" s="43" t="s">
        <v>262</v>
      </c>
      <c r="H150" s="149" t="s">
        <v>80</v>
      </c>
      <c r="I150" s="149" t="s">
        <v>82</v>
      </c>
      <c r="J150" s="126" t="s">
        <v>115</v>
      </c>
      <c r="K150" s="126" t="s">
        <v>86</v>
      </c>
      <c r="L150" s="127" t="s">
        <v>199</v>
      </c>
      <c r="M150" s="122"/>
    </row>
    <row r="151" spans="1:13" s="123" customFormat="1" ht="33" customHeight="1" x14ac:dyDescent="0.3">
      <c r="A151" s="140" t="s">
        <v>104</v>
      </c>
      <c r="B151" s="157">
        <f t="shared" si="11"/>
        <v>45984</v>
      </c>
      <c r="C151" s="44" t="s">
        <v>71</v>
      </c>
      <c r="D151" s="45" t="s">
        <v>196</v>
      </c>
      <c r="E151" s="46" t="str">
        <f>VLOOKUP($F151,DATA.GV!$B$4:$D$50,2,0)</f>
        <v>01055001</v>
      </c>
      <c r="F151" s="60" t="str">
        <f>VLOOKUP($D151,'PHÂN CÔNG'!$B$7:$C$22,2,0)</f>
        <v>Hồ Sỹ Năm</v>
      </c>
      <c r="G151" s="47" t="s">
        <v>242</v>
      </c>
      <c r="H151" s="149" t="s">
        <v>80</v>
      </c>
      <c r="I151" s="149" t="s">
        <v>82</v>
      </c>
      <c r="J151" s="126" t="s">
        <v>115</v>
      </c>
      <c r="K151" s="126" t="s">
        <v>86</v>
      </c>
      <c r="L151" s="127" t="s">
        <v>199</v>
      </c>
      <c r="M151" s="122"/>
    </row>
    <row r="152" spans="1:13" s="123" customFormat="1" ht="33" customHeight="1" x14ac:dyDescent="0.3">
      <c r="A152" s="140" t="s">
        <v>104</v>
      </c>
      <c r="B152" s="157">
        <f t="shared" si="11"/>
        <v>45984</v>
      </c>
      <c r="C152" s="44" t="s">
        <v>71</v>
      </c>
      <c r="D152" s="45" t="s">
        <v>191</v>
      </c>
      <c r="E152" s="46" t="str">
        <f>VLOOKUP($F152,DATA.GV!$B$4:$D$50,2,0)</f>
        <v>01055007</v>
      </c>
      <c r="F152" s="60" t="str">
        <f>VLOOKUP($D152,'PHÂN CÔNG'!$B$7:$C$22,2,0)</f>
        <v>Lê Minh Thanh</v>
      </c>
      <c r="G152" s="47" t="s">
        <v>242</v>
      </c>
      <c r="H152" s="149" t="s">
        <v>80</v>
      </c>
      <c r="I152" s="149" t="s">
        <v>82</v>
      </c>
      <c r="J152" s="126" t="s">
        <v>115</v>
      </c>
      <c r="K152" s="126" t="s">
        <v>86</v>
      </c>
      <c r="L152" s="127" t="s">
        <v>199</v>
      </c>
      <c r="M152" s="122"/>
    </row>
    <row r="153" spans="1:13" s="123" customFormat="1" ht="33" customHeight="1" x14ac:dyDescent="0.3">
      <c r="A153" s="140" t="s">
        <v>104</v>
      </c>
      <c r="B153" s="157">
        <f t="shared" si="11"/>
        <v>45984</v>
      </c>
      <c r="C153" s="44" t="s">
        <v>71</v>
      </c>
      <c r="D153" s="45" t="s">
        <v>192</v>
      </c>
      <c r="E153" s="46" t="str">
        <f>VLOOKUP($F153,DATA.GV!$B$4:$D$50,2,0)</f>
        <v>01055003</v>
      </c>
      <c r="F153" s="60" t="str">
        <f>VLOOKUP($D153,'PHÂN CÔNG'!$B$7:$C$22,2,0)</f>
        <v>Lương Hữu Phước</v>
      </c>
      <c r="G153" s="47" t="s">
        <v>242</v>
      </c>
      <c r="H153" s="149" t="s">
        <v>80</v>
      </c>
      <c r="I153" s="149" t="s">
        <v>82</v>
      </c>
      <c r="J153" s="126" t="s">
        <v>115</v>
      </c>
      <c r="K153" s="126" t="s">
        <v>86</v>
      </c>
      <c r="L153" s="127" t="s">
        <v>199</v>
      </c>
      <c r="M153" s="122"/>
    </row>
    <row r="154" spans="1:13" s="123" customFormat="1" ht="33" customHeight="1" x14ac:dyDescent="0.3">
      <c r="A154" s="140" t="s">
        <v>104</v>
      </c>
      <c r="B154" s="157">
        <f t="shared" si="11"/>
        <v>45984</v>
      </c>
      <c r="C154" s="44" t="s">
        <v>71</v>
      </c>
      <c r="D154" s="45" t="s">
        <v>193</v>
      </c>
      <c r="E154" s="46" t="str">
        <f>VLOOKUP($F154,DATA.GV!$B$4:$D$50,2,0)</f>
        <v>01055008</v>
      </c>
      <c r="F154" s="60" t="str">
        <f>VLOOKUP($D154,'PHÂN CÔNG'!$B$7:$C$22,2,0)</f>
        <v>Trần Văn Thanh</v>
      </c>
      <c r="G154" s="43" t="s">
        <v>262</v>
      </c>
      <c r="H154" s="149" t="s">
        <v>80</v>
      </c>
      <c r="I154" s="149" t="s">
        <v>82</v>
      </c>
      <c r="J154" s="126" t="s">
        <v>115</v>
      </c>
      <c r="K154" s="126" t="s">
        <v>86</v>
      </c>
      <c r="L154" s="127" t="s">
        <v>199</v>
      </c>
      <c r="M154" s="122"/>
    </row>
    <row r="155" spans="1:13" s="123" customFormat="1" ht="33" customHeight="1" x14ac:dyDescent="0.3">
      <c r="A155" s="140" t="s">
        <v>104</v>
      </c>
      <c r="B155" s="157">
        <f t="shared" si="11"/>
        <v>45984</v>
      </c>
      <c r="C155" s="44" t="s">
        <v>71</v>
      </c>
      <c r="D155" s="45" t="s">
        <v>194</v>
      </c>
      <c r="E155" s="46" t="str">
        <f>VLOOKUP($F155,DATA.GV!$B$4:$D$50,2,0)</f>
        <v>01055011</v>
      </c>
      <c r="F155" s="60" t="str">
        <f>VLOOKUP($D155,'PHÂN CÔNG'!$B$7:$C$22,2,0)</f>
        <v>Bùi Văn Tuấn</v>
      </c>
      <c r="G155" s="43" t="s">
        <v>262</v>
      </c>
      <c r="H155" s="149" t="s">
        <v>80</v>
      </c>
      <c r="I155" s="149" t="s">
        <v>82</v>
      </c>
      <c r="J155" s="126" t="s">
        <v>115</v>
      </c>
      <c r="K155" s="126" t="s">
        <v>86</v>
      </c>
      <c r="L155" s="127" t="s">
        <v>199</v>
      </c>
      <c r="M155" s="122"/>
    </row>
    <row r="156" spans="1:13" s="123" customFormat="1" ht="33" customHeight="1" x14ac:dyDescent="0.3">
      <c r="A156" s="140" t="s">
        <v>104</v>
      </c>
      <c r="B156" s="157">
        <f t="shared" si="11"/>
        <v>45984</v>
      </c>
      <c r="C156" s="44" t="s">
        <v>71</v>
      </c>
      <c r="D156" s="45" t="s">
        <v>195</v>
      </c>
      <c r="E156" s="46" t="str">
        <f>VLOOKUP($F156,DATA.GV!$B$4:$D$50,2,0)</f>
        <v>01055014</v>
      </c>
      <c r="F156" s="60" t="str">
        <f>VLOOKUP($D156,'PHÂN CÔNG'!$B$7:$C$22,2,0)</f>
        <v>Nguyễn Văn Phúc</v>
      </c>
      <c r="G156" s="43" t="s">
        <v>262</v>
      </c>
      <c r="H156" s="149" t="s">
        <v>80</v>
      </c>
      <c r="I156" s="149" t="s">
        <v>82</v>
      </c>
      <c r="J156" s="126" t="s">
        <v>115</v>
      </c>
      <c r="K156" s="126" t="s">
        <v>86</v>
      </c>
      <c r="L156" s="127" t="s">
        <v>199</v>
      </c>
      <c r="M156" s="122"/>
    </row>
    <row r="157" spans="1:13" s="123" customFormat="1" ht="33" customHeight="1" x14ac:dyDescent="0.3">
      <c r="A157" s="140" t="s">
        <v>104</v>
      </c>
      <c r="B157" s="157">
        <f t="shared" si="11"/>
        <v>45984</v>
      </c>
      <c r="C157" s="44" t="s">
        <v>71</v>
      </c>
      <c r="D157" s="45" t="s">
        <v>185</v>
      </c>
      <c r="E157" s="46" t="str">
        <f>VLOOKUP($F157,DATA.GV!$B$4:$D$50,2,0)</f>
        <v>01055017</v>
      </c>
      <c r="F157" s="60" t="str">
        <f>VLOOKUP($D157,'PHÂN CÔNG'!$B$7:$C$22,2,0)</f>
        <v>Nguyễn Thị Thanh Thảo</v>
      </c>
      <c r="G157" s="47" t="s">
        <v>242</v>
      </c>
      <c r="H157" s="149" t="s">
        <v>80</v>
      </c>
      <c r="I157" s="149" t="s">
        <v>82</v>
      </c>
      <c r="J157" s="126" t="s">
        <v>115</v>
      </c>
      <c r="K157" s="126" t="s">
        <v>86</v>
      </c>
      <c r="L157" s="127" t="s">
        <v>199</v>
      </c>
      <c r="M157" s="122"/>
    </row>
    <row r="158" spans="1:13" s="123" customFormat="1" ht="33" customHeight="1" x14ac:dyDescent="0.3">
      <c r="A158" s="140" t="s">
        <v>104</v>
      </c>
      <c r="B158" s="157">
        <f t="shared" si="11"/>
        <v>45984</v>
      </c>
      <c r="C158" s="44" t="s">
        <v>71</v>
      </c>
      <c r="D158" s="45" t="s">
        <v>186</v>
      </c>
      <c r="E158" s="46" t="str">
        <f>VLOOKUP($F158,DATA.GV!$B$4:$D$50,2,0)</f>
        <v>01055013</v>
      </c>
      <c r="F158" s="60" t="str">
        <f>VLOOKUP($D158,'PHÂN CÔNG'!$B$7:$C$22,2,0)</f>
        <v>Chu Hoài Lâm</v>
      </c>
      <c r="G158" s="47" t="s">
        <v>242</v>
      </c>
      <c r="H158" s="149" t="s">
        <v>80</v>
      </c>
      <c r="I158" s="149" t="s">
        <v>82</v>
      </c>
      <c r="J158" s="126" t="s">
        <v>115</v>
      </c>
      <c r="K158" s="126" t="s">
        <v>86</v>
      </c>
      <c r="L158" s="127" t="s">
        <v>199</v>
      </c>
      <c r="M158" s="122"/>
    </row>
    <row r="159" spans="1:13" s="123" customFormat="1" ht="33" customHeight="1" x14ac:dyDescent="0.3">
      <c r="A159" s="168" t="s">
        <v>104</v>
      </c>
      <c r="B159" s="158">
        <f t="shared" si="11"/>
        <v>45984</v>
      </c>
      <c r="C159" s="48" t="s">
        <v>71</v>
      </c>
      <c r="D159" s="49" t="s">
        <v>187</v>
      </c>
      <c r="E159" s="50" t="str">
        <f>VLOOKUP($F159,DATA.GV!$B$4:$D$50,2,0)</f>
        <v>01055012</v>
      </c>
      <c r="F159" s="61" t="str">
        <f>VLOOKUP($D159,'PHÂN CÔNG'!$B$7:$C$22,2,0)</f>
        <v>Đặng Duy Đồng</v>
      </c>
      <c r="G159" s="47" t="s">
        <v>242</v>
      </c>
      <c r="H159" s="159" t="s">
        <v>80</v>
      </c>
      <c r="I159" s="159" t="s">
        <v>82</v>
      </c>
      <c r="J159" s="132" t="s">
        <v>115</v>
      </c>
      <c r="K159" s="132" t="s">
        <v>86</v>
      </c>
      <c r="L159" s="133" t="s">
        <v>199</v>
      </c>
      <c r="M159" s="122"/>
    </row>
    <row r="160" spans="1:13" s="123" customFormat="1" ht="33" customHeight="1" x14ac:dyDescent="0.3">
      <c r="A160" s="141" t="s">
        <v>104</v>
      </c>
      <c r="B160" s="164">
        <f t="shared" si="11"/>
        <v>45984</v>
      </c>
      <c r="C160" s="53" t="s">
        <v>83</v>
      </c>
      <c r="D160" s="110" t="s">
        <v>188</v>
      </c>
      <c r="E160" s="53" t="str">
        <f>VLOOKUP($F160,DATA.GV!$B$4:$D$50,2,0)</f>
        <v>01011001</v>
      </c>
      <c r="F160" s="54" t="str">
        <f>VLOOKUP($D160,'PHÂN CÔNG'!$B$7:$C$22,2,0)</f>
        <v>Bùi Minh Thuấn</v>
      </c>
      <c r="G160" s="55" t="s">
        <v>242</v>
      </c>
      <c r="H160" s="143" t="s">
        <v>80</v>
      </c>
      <c r="I160" s="143" t="s">
        <v>82</v>
      </c>
      <c r="J160" s="120" t="s">
        <v>116</v>
      </c>
      <c r="K160" s="120" t="s">
        <v>87</v>
      </c>
      <c r="L160" s="121" t="s">
        <v>117</v>
      </c>
      <c r="M160" s="122"/>
    </row>
    <row r="161" spans="1:13" s="123" customFormat="1" ht="33" customHeight="1" x14ac:dyDescent="0.3">
      <c r="A161" s="141" t="s">
        <v>104</v>
      </c>
      <c r="B161" s="164">
        <f t="shared" si="11"/>
        <v>45984</v>
      </c>
      <c r="C161" s="53" t="s">
        <v>83</v>
      </c>
      <c r="D161" s="56" t="s">
        <v>189</v>
      </c>
      <c r="E161" s="53" t="str">
        <f>VLOOKUP($F161,DATA.GV!$B$4:$D$50,2,0)</f>
        <v>01011014</v>
      </c>
      <c r="F161" s="54" t="str">
        <f>VLOOKUP($D161,'PHÂN CÔNG'!$B$7:$C$22,2,0)</f>
        <v>Hoàng Văn Luân</v>
      </c>
      <c r="G161" s="55" t="s">
        <v>242</v>
      </c>
      <c r="H161" s="143" t="s">
        <v>80</v>
      </c>
      <c r="I161" s="143" t="s">
        <v>82</v>
      </c>
      <c r="J161" s="120" t="s">
        <v>116</v>
      </c>
      <c r="K161" s="120" t="s">
        <v>87</v>
      </c>
      <c r="L161" s="121" t="s">
        <v>117</v>
      </c>
      <c r="M161" s="122"/>
    </row>
    <row r="162" spans="1:13" s="123" customFormat="1" ht="33" customHeight="1" x14ac:dyDescent="0.3">
      <c r="A162" s="141" t="s">
        <v>104</v>
      </c>
      <c r="B162" s="164">
        <f t="shared" si="11"/>
        <v>45984</v>
      </c>
      <c r="C162" s="53" t="s">
        <v>83</v>
      </c>
      <c r="D162" s="56" t="s">
        <v>190</v>
      </c>
      <c r="E162" s="53" t="str">
        <f>VLOOKUP($F162,DATA.GV!$B$4:$D$50,2,0)</f>
        <v>01011021</v>
      </c>
      <c r="F162" s="54" t="str">
        <f>VLOOKUP($D162,'PHÂN CÔNG'!$B$7:$C$22,2,0)</f>
        <v>Nguyễn Văn Hòa</v>
      </c>
      <c r="G162" s="55" t="s">
        <v>242</v>
      </c>
      <c r="H162" s="143" t="s">
        <v>80</v>
      </c>
      <c r="I162" s="143" t="s">
        <v>82</v>
      </c>
      <c r="J162" s="120" t="s">
        <v>116</v>
      </c>
      <c r="K162" s="120" t="s">
        <v>87</v>
      </c>
      <c r="L162" s="121" t="s">
        <v>117</v>
      </c>
      <c r="M162" s="122"/>
    </row>
    <row r="163" spans="1:13" s="123" customFormat="1" ht="33" customHeight="1" x14ac:dyDescent="0.3">
      <c r="A163" s="141" t="s">
        <v>104</v>
      </c>
      <c r="B163" s="164">
        <f t="shared" si="11"/>
        <v>45984</v>
      </c>
      <c r="C163" s="53" t="s">
        <v>83</v>
      </c>
      <c r="D163" s="56" t="s">
        <v>196</v>
      </c>
      <c r="E163" s="53" t="str">
        <f>VLOOKUP($F163,DATA.GV!$B$4:$D$50,2,0)</f>
        <v>01055001</v>
      </c>
      <c r="F163" s="54" t="str">
        <f>VLOOKUP($D163,'PHÂN CÔNG'!$B$7:$C$22,2,0)</f>
        <v>Hồ Sỹ Năm</v>
      </c>
      <c r="G163" s="55" t="s">
        <v>262</v>
      </c>
      <c r="H163" s="143" t="s">
        <v>80</v>
      </c>
      <c r="I163" s="143" t="s">
        <v>82</v>
      </c>
      <c r="J163" s="120" t="s">
        <v>116</v>
      </c>
      <c r="K163" s="120" t="s">
        <v>87</v>
      </c>
      <c r="L163" s="121" t="s">
        <v>117</v>
      </c>
      <c r="M163" s="122"/>
    </row>
    <row r="164" spans="1:13" s="123" customFormat="1" ht="33" customHeight="1" x14ac:dyDescent="0.3">
      <c r="A164" s="141" t="s">
        <v>104</v>
      </c>
      <c r="B164" s="164">
        <f t="shared" si="11"/>
        <v>45984</v>
      </c>
      <c r="C164" s="53" t="s">
        <v>83</v>
      </c>
      <c r="D164" s="56" t="s">
        <v>191</v>
      </c>
      <c r="E164" s="53" t="str">
        <f>VLOOKUP($F164,DATA.GV!$B$4:$D$50,2,0)</f>
        <v>01055007</v>
      </c>
      <c r="F164" s="54" t="str">
        <f>VLOOKUP($D164,'PHÂN CÔNG'!$B$7:$C$22,2,0)</f>
        <v>Lê Minh Thanh</v>
      </c>
      <c r="G164" s="55" t="s">
        <v>262</v>
      </c>
      <c r="H164" s="143" t="s">
        <v>80</v>
      </c>
      <c r="I164" s="143" t="s">
        <v>82</v>
      </c>
      <c r="J164" s="120" t="s">
        <v>116</v>
      </c>
      <c r="K164" s="120" t="s">
        <v>87</v>
      </c>
      <c r="L164" s="121" t="s">
        <v>117</v>
      </c>
      <c r="M164" s="122"/>
    </row>
    <row r="165" spans="1:13" s="123" customFormat="1" ht="33" customHeight="1" thickBot="1" x14ac:dyDescent="0.35">
      <c r="A165" s="141" t="s">
        <v>104</v>
      </c>
      <c r="B165" s="164">
        <f t="shared" si="11"/>
        <v>45984</v>
      </c>
      <c r="C165" s="53" t="s">
        <v>83</v>
      </c>
      <c r="D165" s="56" t="s">
        <v>192</v>
      </c>
      <c r="E165" s="53" t="str">
        <f>VLOOKUP($F165,DATA.GV!$B$4:$D$50,2,0)</f>
        <v>01055003</v>
      </c>
      <c r="F165" s="54" t="str">
        <f>VLOOKUP($D165,'PHÂN CÔNG'!$B$7:$C$22,2,0)</f>
        <v>Lương Hữu Phước</v>
      </c>
      <c r="G165" s="55" t="s">
        <v>262</v>
      </c>
      <c r="H165" s="166" t="s">
        <v>80</v>
      </c>
      <c r="I165" s="166" t="s">
        <v>82</v>
      </c>
      <c r="J165" s="136" t="s">
        <v>116</v>
      </c>
      <c r="K165" s="136" t="s">
        <v>87</v>
      </c>
      <c r="L165" s="137" t="s">
        <v>117</v>
      </c>
      <c r="M165" s="122"/>
    </row>
    <row r="166" spans="1:13" s="123" customFormat="1" ht="33" customHeight="1" x14ac:dyDescent="0.3">
      <c r="A166" s="141" t="s">
        <v>104</v>
      </c>
      <c r="B166" s="164">
        <f t="shared" si="11"/>
        <v>45984</v>
      </c>
      <c r="C166" s="53" t="s">
        <v>83</v>
      </c>
      <c r="D166" s="56" t="s">
        <v>193</v>
      </c>
      <c r="E166" s="53" t="str">
        <f>VLOOKUP($F166,DATA.GV!$B$4:$D$50,2,0)</f>
        <v>01055008</v>
      </c>
      <c r="F166" s="54" t="str">
        <f>VLOOKUP($D166,'PHÂN CÔNG'!$B$7:$C$22,2,0)</f>
        <v>Trần Văn Thanh</v>
      </c>
      <c r="G166" s="55" t="s">
        <v>242</v>
      </c>
      <c r="H166" s="143" t="s">
        <v>80</v>
      </c>
      <c r="I166" s="143" t="s">
        <v>82</v>
      </c>
      <c r="J166" s="120" t="s">
        <v>116</v>
      </c>
      <c r="K166" s="120" t="s">
        <v>87</v>
      </c>
      <c r="L166" s="121" t="s">
        <v>117</v>
      </c>
      <c r="M166" s="122"/>
    </row>
    <row r="167" spans="1:13" s="123" customFormat="1" ht="33" customHeight="1" x14ac:dyDescent="0.3">
      <c r="A167" s="141" t="s">
        <v>104</v>
      </c>
      <c r="B167" s="164">
        <f t="shared" si="11"/>
        <v>45984</v>
      </c>
      <c r="C167" s="53" t="s">
        <v>83</v>
      </c>
      <c r="D167" s="56" t="s">
        <v>194</v>
      </c>
      <c r="E167" s="53" t="str">
        <f>VLOOKUP($F167,DATA.GV!$B$4:$D$50,2,0)</f>
        <v>01055011</v>
      </c>
      <c r="F167" s="54" t="str">
        <f>VLOOKUP($D167,'PHÂN CÔNG'!$B$7:$C$22,2,0)</f>
        <v>Bùi Văn Tuấn</v>
      </c>
      <c r="G167" s="55" t="s">
        <v>242</v>
      </c>
      <c r="H167" s="143" t="s">
        <v>80</v>
      </c>
      <c r="I167" s="143" t="s">
        <v>82</v>
      </c>
      <c r="J167" s="120" t="s">
        <v>116</v>
      </c>
      <c r="K167" s="120" t="s">
        <v>87</v>
      </c>
      <c r="L167" s="121" t="s">
        <v>117</v>
      </c>
      <c r="M167" s="122"/>
    </row>
    <row r="168" spans="1:13" s="123" customFormat="1" ht="33" customHeight="1" x14ac:dyDescent="0.3">
      <c r="A168" s="141" t="s">
        <v>104</v>
      </c>
      <c r="B168" s="164">
        <f t="shared" si="11"/>
        <v>45984</v>
      </c>
      <c r="C168" s="53" t="s">
        <v>83</v>
      </c>
      <c r="D168" s="56" t="s">
        <v>195</v>
      </c>
      <c r="E168" s="53" t="str">
        <f>VLOOKUP($F168,DATA.GV!$B$4:$D$50,2,0)</f>
        <v>01055014</v>
      </c>
      <c r="F168" s="54" t="str">
        <f>VLOOKUP($D168,'PHÂN CÔNG'!$B$7:$C$22,2,0)</f>
        <v>Nguyễn Văn Phúc</v>
      </c>
      <c r="G168" s="55" t="s">
        <v>242</v>
      </c>
      <c r="H168" s="143" t="s">
        <v>80</v>
      </c>
      <c r="I168" s="143" t="s">
        <v>82</v>
      </c>
      <c r="J168" s="120" t="s">
        <v>116</v>
      </c>
      <c r="K168" s="120" t="s">
        <v>87</v>
      </c>
      <c r="L168" s="121" t="s">
        <v>117</v>
      </c>
      <c r="M168" s="122"/>
    </row>
    <row r="169" spans="1:13" s="123" customFormat="1" ht="33" customHeight="1" x14ac:dyDescent="0.3">
      <c r="A169" s="141" t="s">
        <v>104</v>
      </c>
      <c r="B169" s="164">
        <f t="shared" si="11"/>
        <v>45984</v>
      </c>
      <c r="C169" s="53" t="s">
        <v>83</v>
      </c>
      <c r="D169" s="56" t="s">
        <v>185</v>
      </c>
      <c r="E169" s="53" t="str">
        <f>VLOOKUP($F169,DATA.GV!$B$4:$D$50,2,0)</f>
        <v>01055017</v>
      </c>
      <c r="F169" s="54" t="str">
        <f>VLOOKUP($D169,'PHÂN CÔNG'!$B$7:$C$22,2,0)</f>
        <v>Nguyễn Thị Thanh Thảo</v>
      </c>
      <c r="G169" s="55" t="s">
        <v>262</v>
      </c>
      <c r="H169" s="143" t="s">
        <v>80</v>
      </c>
      <c r="I169" s="143" t="s">
        <v>82</v>
      </c>
      <c r="J169" s="120" t="s">
        <v>116</v>
      </c>
      <c r="K169" s="120" t="s">
        <v>87</v>
      </c>
      <c r="L169" s="121" t="s">
        <v>117</v>
      </c>
      <c r="M169" s="122"/>
    </row>
    <row r="170" spans="1:13" s="123" customFormat="1" ht="33" customHeight="1" x14ac:dyDescent="0.3">
      <c r="A170" s="141" t="s">
        <v>104</v>
      </c>
      <c r="B170" s="164">
        <f t="shared" si="11"/>
        <v>45984</v>
      </c>
      <c r="C170" s="53" t="s">
        <v>83</v>
      </c>
      <c r="D170" s="56" t="s">
        <v>186</v>
      </c>
      <c r="E170" s="53" t="str">
        <f>VLOOKUP($F170,DATA.GV!$B$4:$D$50,2,0)</f>
        <v>01055013</v>
      </c>
      <c r="F170" s="54" t="str">
        <f>VLOOKUP($D170,'PHÂN CÔNG'!$B$7:$C$22,2,0)</f>
        <v>Chu Hoài Lâm</v>
      </c>
      <c r="G170" s="55" t="s">
        <v>262</v>
      </c>
      <c r="H170" s="143" t="s">
        <v>80</v>
      </c>
      <c r="I170" s="143" t="s">
        <v>82</v>
      </c>
      <c r="J170" s="120" t="s">
        <v>116</v>
      </c>
      <c r="K170" s="120" t="s">
        <v>87</v>
      </c>
      <c r="L170" s="121" t="s">
        <v>117</v>
      </c>
      <c r="M170" s="122"/>
    </row>
    <row r="171" spans="1:13" s="123" customFormat="1" ht="33" customHeight="1" thickBot="1" x14ac:dyDescent="0.35">
      <c r="A171" s="142" t="s">
        <v>104</v>
      </c>
      <c r="B171" s="165">
        <f t="shared" si="11"/>
        <v>45984</v>
      </c>
      <c r="C171" s="57" t="s">
        <v>83</v>
      </c>
      <c r="D171" s="58" t="s">
        <v>187</v>
      </c>
      <c r="E171" s="57" t="str">
        <f>VLOOKUP($F171,DATA.GV!$B$4:$D$50,2,0)</f>
        <v>01055012</v>
      </c>
      <c r="F171" s="62" t="str">
        <f>VLOOKUP($D171,'PHÂN CÔNG'!$B$7:$C$22,2,0)</f>
        <v>Đặng Duy Đồng</v>
      </c>
      <c r="G171" s="55" t="s">
        <v>262</v>
      </c>
      <c r="H171" s="166" t="s">
        <v>80</v>
      </c>
      <c r="I171" s="166" t="s">
        <v>82</v>
      </c>
      <c r="J171" s="136" t="s">
        <v>116</v>
      </c>
      <c r="K171" s="136" t="s">
        <v>87</v>
      </c>
      <c r="L171" s="137" t="s">
        <v>117</v>
      </c>
      <c r="M171" s="122"/>
    </row>
    <row r="172" spans="1:13" s="183" customFormat="1" ht="33" customHeight="1" x14ac:dyDescent="0.3">
      <c r="A172" s="241">
        <v>2</v>
      </c>
      <c r="B172" s="246">
        <f>$I$2+8</f>
        <v>45985</v>
      </c>
      <c r="C172" s="226" t="s">
        <v>71</v>
      </c>
      <c r="D172" s="227" t="s">
        <v>181</v>
      </c>
      <c r="E172" s="228" t="str">
        <f>VLOOKUP($F172,DATA.GV!$B$4:$D$50,2,0)</f>
        <v>01055009</v>
      </c>
      <c r="F172" s="227" t="str">
        <f>VLOOKUP($D172,'PHÂN CÔNG'!$B$7:$C$22,2,0)</f>
        <v>Nguyễn Như Tĩnh</v>
      </c>
      <c r="G172" s="229" t="s">
        <v>95</v>
      </c>
      <c r="H172" s="230" t="s">
        <v>70</v>
      </c>
      <c r="I172" s="230" t="s">
        <v>81</v>
      </c>
      <c r="J172" s="231" t="s">
        <v>115</v>
      </c>
      <c r="K172" s="231" t="s">
        <v>86</v>
      </c>
      <c r="L172" s="232" t="s">
        <v>199</v>
      </c>
      <c r="M172" s="182"/>
    </row>
    <row r="173" spans="1:13" s="183" customFormat="1" ht="33" customHeight="1" x14ac:dyDescent="0.3">
      <c r="A173" s="242">
        <v>2</v>
      </c>
      <c r="B173" s="247">
        <f t="shared" ref="B173:B191" si="12">$I$2+8</f>
        <v>45985</v>
      </c>
      <c r="C173" s="214" t="s">
        <v>71</v>
      </c>
      <c r="D173" s="215" t="s">
        <v>182</v>
      </c>
      <c r="E173" s="216" t="str">
        <f>VLOOKUP($F173,DATA.GV!$B$4:$D$50,2,0)</f>
        <v>01011014</v>
      </c>
      <c r="F173" s="215" t="str">
        <f>VLOOKUP($D173,'PHÂN CÔNG'!$B$7:$C$22,2,0)</f>
        <v>Hoàng Văn Luân</v>
      </c>
      <c r="G173" s="229" t="s">
        <v>95</v>
      </c>
      <c r="H173" s="217" t="s">
        <v>70</v>
      </c>
      <c r="I173" s="217" t="s">
        <v>81</v>
      </c>
      <c r="J173" s="218" t="s">
        <v>115</v>
      </c>
      <c r="K173" s="218" t="s">
        <v>86</v>
      </c>
      <c r="L173" s="219" t="s">
        <v>199</v>
      </c>
      <c r="M173" s="182"/>
    </row>
    <row r="174" spans="1:13" s="123" customFormat="1" ht="33" customHeight="1" x14ac:dyDescent="0.3">
      <c r="A174" s="148">
        <v>2</v>
      </c>
      <c r="B174" s="157">
        <f t="shared" si="12"/>
        <v>45985</v>
      </c>
      <c r="C174" s="44" t="s">
        <v>71</v>
      </c>
      <c r="D174" s="45" t="s">
        <v>193</v>
      </c>
      <c r="E174" s="46" t="str">
        <f>VLOOKUP($F174,DATA.GV!$B$4:$D$50,2,0)</f>
        <v>01055008</v>
      </c>
      <c r="F174" s="60" t="str">
        <f>VLOOKUP($D174,'PHÂN CÔNG'!$B$7:$C$22,2,0)</f>
        <v>Trần Văn Thanh</v>
      </c>
      <c r="G174" s="47" t="s">
        <v>243</v>
      </c>
      <c r="H174" s="149" t="s">
        <v>80</v>
      </c>
      <c r="I174" s="149" t="s">
        <v>82</v>
      </c>
      <c r="J174" s="126" t="s">
        <v>115</v>
      </c>
      <c r="K174" s="126" t="s">
        <v>86</v>
      </c>
      <c r="L174" s="127" t="s">
        <v>199</v>
      </c>
      <c r="M174" s="122"/>
    </row>
    <row r="175" spans="1:13" s="123" customFormat="1" ht="33" customHeight="1" x14ac:dyDescent="0.3">
      <c r="A175" s="148">
        <v>2</v>
      </c>
      <c r="B175" s="157">
        <f t="shared" si="12"/>
        <v>45985</v>
      </c>
      <c r="C175" s="44" t="s">
        <v>71</v>
      </c>
      <c r="D175" s="45" t="s">
        <v>194</v>
      </c>
      <c r="E175" s="46" t="str">
        <f>VLOOKUP($F175,DATA.GV!$B$4:$D$50,2,0)</f>
        <v>01055011</v>
      </c>
      <c r="F175" s="60" t="str">
        <f>VLOOKUP($D175,'PHÂN CÔNG'!$B$7:$C$22,2,0)</f>
        <v>Bùi Văn Tuấn</v>
      </c>
      <c r="G175" s="47" t="s">
        <v>243</v>
      </c>
      <c r="H175" s="149" t="s">
        <v>80</v>
      </c>
      <c r="I175" s="149" t="s">
        <v>82</v>
      </c>
      <c r="J175" s="126" t="s">
        <v>115</v>
      </c>
      <c r="K175" s="126" t="s">
        <v>86</v>
      </c>
      <c r="L175" s="127" t="s">
        <v>199</v>
      </c>
      <c r="M175" s="122"/>
    </row>
    <row r="176" spans="1:13" s="123" customFormat="1" ht="33" customHeight="1" x14ac:dyDescent="0.3">
      <c r="A176" s="148">
        <v>2</v>
      </c>
      <c r="B176" s="157">
        <f t="shared" si="12"/>
        <v>45985</v>
      </c>
      <c r="C176" s="44" t="s">
        <v>71</v>
      </c>
      <c r="D176" s="45" t="s">
        <v>195</v>
      </c>
      <c r="E176" s="46" t="str">
        <f>VLOOKUP($F176,DATA.GV!$B$4:$D$50,2,0)</f>
        <v>01055014</v>
      </c>
      <c r="F176" s="60" t="str">
        <f>VLOOKUP($D176,'PHÂN CÔNG'!$B$7:$C$22,2,0)</f>
        <v>Nguyễn Văn Phúc</v>
      </c>
      <c r="G176" s="47" t="s">
        <v>243</v>
      </c>
      <c r="H176" s="149" t="s">
        <v>80</v>
      </c>
      <c r="I176" s="149" t="s">
        <v>82</v>
      </c>
      <c r="J176" s="126" t="s">
        <v>115</v>
      </c>
      <c r="K176" s="126" t="s">
        <v>86</v>
      </c>
      <c r="L176" s="127" t="s">
        <v>199</v>
      </c>
      <c r="M176" s="122"/>
    </row>
    <row r="177" spans="1:14" s="123" customFormat="1" ht="33" customHeight="1" x14ac:dyDescent="0.3">
      <c r="A177" s="148">
        <v>2</v>
      </c>
      <c r="B177" s="157">
        <f t="shared" si="12"/>
        <v>45985</v>
      </c>
      <c r="C177" s="44" t="s">
        <v>71</v>
      </c>
      <c r="D177" s="45" t="s">
        <v>185</v>
      </c>
      <c r="E177" s="46" t="str">
        <f>VLOOKUP($F177,DATA.GV!$B$4:$D$50,2,0)</f>
        <v>01055017</v>
      </c>
      <c r="F177" s="60" t="str">
        <f>VLOOKUP($D177,'PHÂN CÔNG'!$B$7:$C$22,2,0)</f>
        <v>Nguyễn Thị Thanh Thảo</v>
      </c>
      <c r="G177" s="47" t="s">
        <v>263</v>
      </c>
      <c r="H177" s="149" t="s">
        <v>80</v>
      </c>
      <c r="I177" s="149" t="s">
        <v>82</v>
      </c>
      <c r="J177" s="126" t="s">
        <v>115</v>
      </c>
      <c r="K177" s="126" t="s">
        <v>86</v>
      </c>
      <c r="L177" s="127" t="s">
        <v>199</v>
      </c>
      <c r="M177" s="122"/>
    </row>
    <row r="178" spans="1:14" s="123" customFormat="1" ht="33" customHeight="1" x14ac:dyDescent="0.3">
      <c r="A178" s="148">
        <v>2</v>
      </c>
      <c r="B178" s="157">
        <f t="shared" si="12"/>
        <v>45985</v>
      </c>
      <c r="C178" s="44" t="s">
        <v>71</v>
      </c>
      <c r="D178" s="45" t="s">
        <v>186</v>
      </c>
      <c r="E178" s="46" t="str">
        <f>VLOOKUP($F178,DATA.GV!$B$4:$D$50,2,0)</f>
        <v>01055013</v>
      </c>
      <c r="F178" s="60" t="str">
        <f>VLOOKUP($D178,'PHÂN CÔNG'!$B$7:$C$22,2,0)</f>
        <v>Chu Hoài Lâm</v>
      </c>
      <c r="G178" s="47" t="s">
        <v>263</v>
      </c>
      <c r="H178" s="149" t="s">
        <v>80</v>
      </c>
      <c r="I178" s="149" t="s">
        <v>82</v>
      </c>
      <c r="J178" s="126" t="s">
        <v>115</v>
      </c>
      <c r="K178" s="126" t="s">
        <v>86</v>
      </c>
      <c r="L178" s="127" t="s">
        <v>199</v>
      </c>
      <c r="M178" s="122"/>
    </row>
    <row r="179" spans="1:14" s="123" customFormat="1" ht="33" customHeight="1" thickBot="1" x14ac:dyDescent="0.35">
      <c r="A179" s="150">
        <v>2</v>
      </c>
      <c r="B179" s="158">
        <f t="shared" si="12"/>
        <v>45985</v>
      </c>
      <c r="C179" s="48" t="s">
        <v>71</v>
      </c>
      <c r="D179" s="64" t="s">
        <v>187</v>
      </c>
      <c r="E179" s="50" t="str">
        <f>VLOOKUP($F179,DATA.GV!$B$4:$D$50,2,0)</f>
        <v>01055012</v>
      </c>
      <c r="F179" s="61" t="str">
        <f>VLOOKUP($D179,'PHÂN CÔNG'!$B$7:$C$22,2,0)</f>
        <v>Đặng Duy Đồng</v>
      </c>
      <c r="G179" s="47" t="s">
        <v>263</v>
      </c>
      <c r="H179" s="159" t="s">
        <v>80</v>
      </c>
      <c r="I179" s="159" t="s">
        <v>82</v>
      </c>
      <c r="J179" s="132" t="s">
        <v>115</v>
      </c>
      <c r="K179" s="132" t="s">
        <v>86</v>
      </c>
      <c r="L179" s="133" t="s">
        <v>199</v>
      </c>
      <c r="M179" s="122"/>
    </row>
    <row r="180" spans="1:14" s="183" customFormat="1" ht="33" customHeight="1" x14ac:dyDescent="0.3">
      <c r="A180" s="243">
        <v>2</v>
      </c>
      <c r="B180" s="248">
        <f t="shared" si="12"/>
        <v>45985</v>
      </c>
      <c r="C180" s="206" t="s">
        <v>83</v>
      </c>
      <c r="D180" s="205" t="s">
        <v>183</v>
      </c>
      <c r="E180" s="206" t="str">
        <f>VLOOKUP($F180,DATA.GV!$B$4:$D$50,2,0)</f>
        <v>01011021</v>
      </c>
      <c r="F180" s="205" t="str">
        <f>VLOOKUP($D180,'PHÂN CÔNG'!$B$7:$C$22,2,0)</f>
        <v>Nguyễn Văn Hòa</v>
      </c>
      <c r="G180" s="229" t="s">
        <v>95</v>
      </c>
      <c r="H180" s="208" t="s">
        <v>70</v>
      </c>
      <c r="I180" s="208" t="s">
        <v>81</v>
      </c>
      <c r="J180" s="220" t="s">
        <v>116</v>
      </c>
      <c r="K180" s="220" t="s">
        <v>87</v>
      </c>
      <c r="L180" s="221" t="s">
        <v>117</v>
      </c>
      <c r="M180" s="182"/>
    </row>
    <row r="181" spans="1:14" s="183" customFormat="1" ht="33" customHeight="1" x14ac:dyDescent="0.3">
      <c r="A181" s="242">
        <v>2</v>
      </c>
      <c r="B181" s="247">
        <f t="shared" si="12"/>
        <v>45985</v>
      </c>
      <c r="C181" s="216" t="s">
        <v>83</v>
      </c>
      <c r="D181" s="215" t="s">
        <v>184</v>
      </c>
      <c r="E181" s="216" t="str">
        <f>VLOOKUP($F181,DATA.GV!$B$4:$D$50,2,0)</f>
        <v>01055005</v>
      </c>
      <c r="F181" s="215" t="str">
        <f>VLOOKUP($D181,'PHÂN CÔNG'!$B$7:$C$22,2,0)</f>
        <v>Nguyễn Hoài Nam</v>
      </c>
      <c r="G181" s="229" t="s">
        <v>95</v>
      </c>
      <c r="H181" s="217" t="s">
        <v>70</v>
      </c>
      <c r="I181" s="217" t="s">
        <v>81</v>
      </c>
      <c r="J181" s="222" t="s">
        <v>116</v>
      </c>
      <c r="K181" s="222" t="s">
        <v>87</v>
      </c>
      <c r="L181" s="223" t="s">
        <v>117</v>
      </c>
      <c r="M181" s="182"/>
      <c r="N181" s="249"/>
    </row>
    <row r="182" spans="1:14" s="123" customFormat="1" ht="33" customHeight="1" x14ac:dyDescent="0.3">
      <c r="A182" s="153">
        <v>2</v>
      </c>
      <c r="B182" s="164">
        <f t="shared" si="12"/>
        <v>45985</v>
      </c>
      <c r="C182" s="53" t="s">
        <v>83</v>
      </c>
      <c r="D182" s="56" t="s">
        <v>188</v>
      </c>
      <c r="E182" s="53" t="str">
        <f>VLOOKUP($F182,DATA.GV!$B$4:$D$50,2,0)</f>
        <v>01011001</v>
      </c>
      <c r="F182" s="54" t="str">
        <f>VLOOKUP($D182,'PHÂN CÔNG'!$B$7:$C$22,2,0)</f>
        <v>Bùi Minh Thuấn</v>
      </c>
      <c r="G182" s="55" t="s">
        <v>243</v>
      </c>
      <c r="H182" s="143" t="s">
        <v>80</v>
      </c>
      <c r="I182" s="143" t="s">
        <v>82</v>
      </c>
      <c r="J182" s="120" t="s">
        <v>116</v>
      </c>
      <c r="K182" s="120" t="s">
        <v>87</v>
      </c>
      <c r="L182" s="121" t="s">
        <v>117</v>
      </c>
      <c r="M182" s="122"/>
    </row>
    <row r="183" spans="1:14" s="123" customFormat="1" ht="33" customHeight="1" x14ac:dyDescent="0.3">
      <c r="A183" s="153">
        <v>2</v>
      </c>
      <c r="B183" s="164">
        <f t="shared" si="12"/>
        <v>45985</v>
      </c>
      <c r="C183" s="53" t="s">
        <v>83</v>
      </c>
      <c r="D183" s="56" t="s">
        <v>189</v>
      </c>
      <c r="E183" s="53" t="str">
        <f>VLOOKUP($F183,DATA.GV!$B$4:$D$50,2,0)</f>
        <v>01011014</v>
      </c>
      <c r="F183" s="54" t="str">
        <f>VLOOKUP($D183,'PHÂN CÔNG'!$B$7:$C$22,2,0)</f>
        <v>Hoàng Văn Luân</v>
      </c>
      <c r="G183" s="55" t="s">
        <v>243</v>
      </c>
      <c r="H183" s="143" t="s">
        <v>80</v>
      </c>
      <c r="I183" s="143" t="s">
        <v>82</v>
      </c>
      <c r="J183" s="120" t="s">
        <v>116</v>
      </c>
      <c r="K183" s="120" t="s">
        <v>87</v>
      </c>
      <c r="L183" s="121" t="s">
        <v>117</v>
      </c>
      <c r="M183" s="122"/>
    </row>
    <row r="184" spans="1:14" s="123" customFormat="1" ht="33" customHeight="1" x14ac:dyDescent="0.3">
      <c r="A184" s="153">
        <v>2</v>
      </c>
      <c r="B184" s="164">
        <f t="shared" si="12"/>
        <v>45985</v>
      </c>
      <c r="C184" s="53" t="s">
        <v>83</v>
      </c>
      <c r="D184" s="56" t="s">
        <v>190</v>
      </c>
      <c r="E184" s="53" t="str">
        <f>VLOOKUP($F184,DATA.GV!$B$4:$D$50,2,0)</f>
        <v>01011021</v>
      </c>
      <c r="F184" s="54" t="str">
        <f>VLOOKUP($D184,'PHÂN CÔNG'!$B$7:$C$22,2,0)</f>
        <v>Nguyễn Văn Hòa</v>
      </c>
      <c r="G184" s="55" t="s">
        <v>243</v>
      </c>
      <c r="H184" s="143" t="s">
        <v>80</v>
      </c>
      <c r="I184" s="143" t="s">
        <v>82</v>
      </c>
      <c r="J184" s="120" t="s">
        <v>116</v>
      </c>
      <c r="K184" s="120" t="s">
        <v>87</v>
      </c>
      <c r="L184" s="121" t="s">
        <v>117</v>
      </c>
      <c r="M184" s="122"/>
    </row>
    <row r="185" spans="1:14" s="123" customFormat="1" ht="33" customHeight="1" x14ac:dyDescent="0.3">
      <c r="A185" s="153">
        <v>2</v>
      </c>
      <c r="B185" s="164">
        <f t="shared" si="12"/>
        <v>45985</v>
      </c>
      <c r="C185" s="53" t="s">
        <v>83</v>
      </c>
      <c r="D185" s="56" t="s">
        <v>196</v>
      </c>
      <c r="E185" s="53" t="str">
        <f>VLOOKUP($F185,DATA.GV!$B$4:$D$50,2,0)</f>
        <v>01055001</v>
      </c>
      <c r="F185" s="54" t="str">
        <f>VLOOKUP($D185,'PHÂN CÔNG'!$B$7:$C$22,2,0)</f>
        <v>Hồ Sỹ Năm</v>
      </c>
      <c r="G185" s="55" t="s">
        <v>263</v>
      </c>
      <c r="H185" s="143" t="s">
        <v>80</v>
      </c>
      <c r="I185" s="143" t="s">
        <v>82</v>
      </c>
      <c r="J185" s="120" t="s">
        <v>116</v>
      </c>
      <c r="K185" s="120" t="s">
        <v>87</v>
      </c>
      <c r="L185" s="121" t="s">
        <v>117</v>
      </c>
      <c r="M185" s="122"/>
    </row>
    <row r="186" spans="1:14" s="123" customFormat="1" ht="33" customHeight="1" x14ac:dyDescent="0.3">
      <c r="A186" s="153">
        <v>2</v>
      </c>
      <c r="B186" s="164">
        <f t="shared" si="12"/>
        <v>45985</v>
      </c>
      <c r="C186" s="53" t="s">
        <v>83</v>
      </c>
      <c r="D186" s="56" t="s">
        <v>191</v>
      </c>
      <c r="E186" s="53" t="str">
        <f>VLOOKUP($F186,DATA.GV!$B$4:$D$50,2,0)</f>
        <v>01055007</v>
      </c>
      <c r="F186" s="54" t="str">
        <f>VLOOKUP($D186,'PHÂN CÔNG'!$B$7:$C$22,2,0)</f>
        <v>Lê Minh Thanh</v>
      </c>
      <c r="G186" s="55" t="s">
        <v>263</v>
      </c>
      <c r="H186" s="143" t="s">
        <v>80</v>
      </c>
      <c r="I186" s="143" t="s">
        <v>82</v>
      </c>
      <c r="J186" s="120" t="s">
        <v>116</v>
      </c>
      <c r="K186" s="120" t="s">
        <v>87</v>
      </c>
      <c r="L186" s="121" t="s">
        <v>117</v>
      </c>
      <c r="M186" s="122"/>
    </row>
    <row r="187" spans="1:14" s="123" customFormat="1" ht="33" customHeight="1" thickBot="1" x14ac:dyDescent="0.35">
      <c r="A187" s="154">
        <v>2</v>
      </c>
      <c r="B187" s="165">
        <f t="shared" si="12"/>
        <v>45985</v>
      </c>
      <c r="C187" s="57" t="s">
        <v>83</v>
      </c>
      <c r="D187" s="56" t="s">
        <v>192</v>
      </c>
      <c r="E187" s="57" t="str">
        <f>VLOOKUP($F187,DATA.GV!$B$4:$D$50,2,0)</f>
        <v>01055003</v>
      </c>
      <c r="F187" s="62" t="str">
        <f>VLOOKUP($D187,'PHÂN CÔNG'!$B$7:$C$22,2,0)</f>
        <v>Lương Hữu Phước</v>
      </c>
      <c r="G187" s="55" t="s">
        <v>263</v>
      </c>
      <c r="H187" s="166" t="s">
        <v>80</v>
      </c>
      <c r="I187" s="166" t="s">
        <v>82</v>
      </c>
      <c r="J187" s="136" t="s">
        <v>116</v>
      </c>
      <c r="K187" s="136" t="s">
        <v>87</v>
      </c>
      <c r="L187" s="137" t="s">
        <v>117</v>
      </c>
      <c r="M187" s="122"/>
    </row>
    <row r="188" spans="1:14" s="123" customFormat="1" ht="36" customHeight="1" thickBot="1" x14ac:dyDescent="0.35">
      <c r="A188" s="284">
        <v>2</v>
      </c>
      <c r="B188" s="255">
        <f t="shared" ref="B188:B190" si="13">$I$2+1</f>
        <v>45978</v>
      </c>
      <c r="C188" s="256" t="s">
        <v>84</v>
      </c>
      <c r="D188" s="257" t="s">
        <v>181</v>
      </c>
      <c r="E188" s="287" t="str">
        <f>VLOOKUP($F188,DATA.GV!$B$4:$D$50,2,0)</f>
        <v>01055009</v>
      </c>
      <c r="F188" s="288" t="str">
        <f>VLOOKUP($D188,'PHÂN CÔNG'!$B$7:$C$22,2,0)</f>
        <v>Nguyễn Như Tĩnh</v>
      </c>
      <c r="G188" s="275" t="s">
        <v>250</v>
      </c>
      <c r="H188" s="259" t="s">
        <v>70</v>
      </c>
      <c r="I188" s="259" t="s">
        <v>118</v>
      </c>
      <c r="J188" s="260" t="s">
        <v>119</v>
      </c>
      <c r="K188" s="260" t="s">
        <v>120</v>
      </c>
      <c r="L188" s="261" t="s">
        <v>121</v>
      </c>
      <c r="M188" s="122"/>
    </row>
    <row r="189" spans="1:14" s="123" customFormat="1" ht="36" customHeight="1" thickBot="1" x14ac:dyDescent="0.35">
      <c r="A189" s="284">
        <v>2</v>
      </c>
      <c r="B189" s="255">
        <f t="shared" si="13"/>
        <v>45978</v>
      </c>
      <c r="C189" s="256" t="s">
        <v>84</v>
      </c>
      <c r="D189" s="263" t="s">
        <v>182</v>
      </c>
      <c r="E189" s="287" t="str">
        <f>VLOOKUP($F189,DATA.GV!$B$4:$D$50,2,0)</f>
        <v>01011014</v>
      </c>
      <c r="F189" s="288" t="str">
        <f>VLOOKUP($D189,'PHÂN CÔNG'!$B$7:$C$22,2,0)</f>
        <v>Hoàng Văn Luân</v>
      </c>
      <c r="G189" s="275" t="s">
        <v>250</v>
      </c>
      <c r="H189" s="259" t="s">
        <v>70</v>
      </c>
      <c r="I189" s="259" t="s">
        <v>118</v>
      </c>
      <c r="J189" s="260" t="s">
        <v>119</v>
      </c>
      <c r="K189" s="260" t="s">
        <v>120</v>
      </c>
      <c r="L189" s="261" t="s">
        <v>121</v>
      </c>
      <c r="M189" s="122"/>
    </row>
    <row r="190" spans="1:14" s="123" customFormat="1" ht="36" customHeight="1" thickBot="1" x14ac:dyDescent="0.35">
      <c r="A190" s="284">
        <v>2</v>
      </c>
      <c r="B190" s="255">
        <f t="shared" si="13"/>
        <v>45978</v>
      </c>
      <c r="C190" s="256" t="s">
        <v>84</v>
      </c>
      <c r="D190" s="257" t="s">
        <v>183</v>
      </c>
      <c r="E190" s="287" t="str">
        <f>VLOOKUP($F190,DATA.GV!$B$4:$D$50,2,0)</f>
        <v>01011021</v>
      </c>
      <c r="F190" s="288" t="str">
        <f>VLOOKUP($D190,'PHÂN CÔNG'!$B$7:$C$22,2,0)</f>
        <v>Nguyễn Văn Hòa</v>
      </c>
      <c r="G190" s="275" t="s">
        <v>250</v>
      </c>
      <c r="H190" s="259" t="s">
        <v>70</v>
      </c>
      <c r="I190" s="259" t="s">
        <v>118</v>
      </c>
      <c r="J190" s="260" t="s">
        <v>119</v>
      </c>
      <c r="K190" s="260" t="s">
        <v>120</v>
      </c>
      <c r="L190" s="261" t="s">
        <v>121</v>
      </c>
      <c r="M190" s="122"/>
    </row>
    <row r="191" spans="1:14" s="123" customFormat="1" ht="36" customHeight="1" thickBot="1" x14ac:dyDescent="0.35">
      <c r="A191" s="272">
        <v>2</v>
      </c>
      <c r="B191" s="265">
        <f t="shared" si="12"/>
        <v>45985</v>
      </c>
      <c r="C191" s="266" t="s">
        <v>84</v>
      </c>
      <c r="D191" s="257" t="s">
        <v>184</v>
      </c>
      <c r="E191" s="287" t="str">
        <f>VLOOKUP($F191,DATA.GV!$B$4:$D$50,2,0)</f>
        <v>01055005</v>
      </c>
      <c r="F191" s="288" t="str">
        <f>VLOOKUP($D191,'PHÂN CÔNG'!$B$7:$C$22,2,0)</f>
        <v>Nguyễn Hoài Nam</v>
      </c>
      <c r="G191" s="275" t="s">
        <v>250</v>
      </c>
      <c r="H191" s="267" t="s">
        <v>70</v>
      </c>
      <c r="I191" s="267" t="s">
        <v>118</v>
      </c>
      <c r="J191" s="273" t="s">
        <v>119</v>
      </c>
      <c r="K191" s="273" t="s">
        <v>120</v>
      </c>
      <c r="L191" s="274" t="s">
        <v>121</v>
      </c>
      <c r="M191" s="122"/>
    </row>
    <row r="192" spans="1:14" s="183" customFormat="1" ht="33" customHeight="1" x14ac:dyDescent="0.3">
      <c r="A192" s="224">
        <v>3</v>
      </c>
      <c r="B192" s="246">
        <f>$I$2+9</f>
        <v>45986</v>
      </c>
      <c r="C192" s="226" t="s">
        <v>71</v>
      </c>
      <c r="D192" s="227" t="s">
        <v>181</v>
      </c>
      <c r="E192" s="228" t="str">
        <f>VLOOKUP($F192,DATA.GV!$B$4:$D$50,2,0)</f>
        <v>01055009</v>
      </c>
      <c r="F192" s="227" t="str">
        <f>VLOOKUP($D192,'PHÂN CÔNG'!$B$7:$C$22,2,0)</f>
        <v>Nguyễn Như Tĩnh</v>
      </c>
      <c r="G192" s="207" t="s">
        <v>106</v>
      </c>
      <c r="H192" s="230" t="s">
        <v>70</v>
      </c>
      <c r="I192" s="230" t="s">
        <v>81</v>
      </c>
      <c r="J192" s="231" t="s">
        <v>115</v>
      </c>
      <c r="K192" s="231" t="s">
        <v>86</v>
      </c>
      <c r="L192" s="232" t="s">
        <v>199</v>
      </c>
      <c r="M192" s="182"/>
    </row>
    <row r="193" spans="1:13" s="183" customFormat="1" ht="33" customHeight="1" x14ac:dyDescent="0.3">
      <c r="A193" s="235">
        <v>3</v>
      </c>
      <c r="B193" s="247">
        <f t="shared" ref="B193:B211" si="14">$I$2+9</f>
        <v>45986</v>
      </c>
      <c r="C193" s="214" t="s">
        <v>71</v>
      </c>
      <c r="D193" s="215" t="s">
        <v>182</v>
      </c>
      <c r="E193" s="216" t="str">
        <f>VLOOKUP($F193,DATA.GV!$B$4:$D$50,2,0)</f>
        <v>01011014</v>
      </c>
      <c r="F193" s="215" t="str">
        <f>VLOOKUP($D193,'PHÂN CÔNG'!$B$7:$C$22,2,0)</f>
        <v>Hoàng Văn Luân</v>
      </c>
      <c r="G193" s="229" t="s">
        <v>106</v>
      </c>
      <c r="H193" s="217" t="s">
        <v>70</v>
      </c>
      <c r="I193" s="217" t="s">
        <v>81</v>
      </c>
      <c r="J193" s="218" t="s">
        <v>115</v>
      </c>
      <c r="K193" s="218" t="s">
        <v>86</v>
      </c>
      <c r="L193" s="219" t="s">
        <v>199</v>
      </c>
      <c r="M193" s="182"/>
    </row>
    <row r="194" spans="1:13" s="123" customFormat="1" ht="33" customHeight="1" x14ac:dyDescent="0.3">
      <c r="A194" s="124">
        <v>3</v>
      </c>
      <c r="B194" s="157">
        <f t="shared" si="14"/>
        <v>45986</v>
      </c>
      <c r="C194" s="44" t="s">
        <v>71</v>
      </c>
      <c r="D194" s="45" t="s">
        <v>193</v>
      </c>
      <c r="E194" s="46" t="str">
        <f>VLOOKUP($F194,DATA.GV!$B$4:$D$50,2,0)</f>
        <v>01055008</v>
      </c>
      <c r="F194" s="60" t="str">
        <f>VLOOKUP($D194,'PHÂN CÔNG'!$B$7:$C$22,2,0)</f>
        <v>Trần Văn Thanh</v>
      </c>
      <c r="G194" s="47" t="s">
        <v>263</v>
      </c>
      <c r="H194" s="149" t="s">
        <v>80</v>
      </c>
      <c r="I194" s="149" t="s">
        <v>82</v>
      </c>
      <c r="J194" s="126" t="s">
        <v>115</v>
      </c>
      <c r="K194" s="126" t="s">
        <v>86</v>
      </c>
      <c r="L194" s="127" t="s">
        <v>199</v>
      </c>
      <c r="M194" s="122"/>
    </row>
    <row r="195" spans="1:13" s="123" customFormat="1" ht="33" customHeight="1" x14ac:dyDescent="0.3">
      <c r="A195" s="124">
        <v>3</v>
      </c>
      <c r="B195" s="157">
        <f t="shared" si="14"/>
        <v>45986</v>
      </c>
      <c r="C195" s="44" t="s">
        <v>71</v>
      </c>
      <c r="D195" s="45" t="s">
        <v>194</v>
      </c>
      <c r="E195" s="46" t="str">
        <f>VLOOKUP($F195,DATA.GV!$B$4:$D$50,2,0)</f>
        <v>01055011</v>
      </c>
      <c r="F195" s="60" t="str">
        <f>VLOOKUP($D195,'PHÂN CÔNG'!$B$7:$C$22,2,0)</f>
        <v>Bùi Văn Tuấn</v>
      </c>
      <c r="G195" s="47" t="s">
        <v>263</v>
      </c>
      <c r="H195" s="149" t="s">
        <v>80</v>
      </c>
      <c r="I195" s="149" t="s">
        <v>82</v>
      </c>
      <c r="J195" s="126" t="s">
        <v>115</v>
      </c>
      <c r="K195" s="126" t="s">
        <v>86</v>
      </c>
      <c r="L195" s="127" t="s">
        <v>199</v>
      </c>
      <c r="M195" s="122"/>
    </row>
    <row r="196" spans="1:13" s="123" customFormat="1" ht="33" customHeight="1" x14ac:dyDescent="0.3">
      <c r="A196" s="124">
        <v>3</v>
      </c>
      <c r="B196" s="157">
        <f t="shared" si="14"/>
        <v>45986</v>
      </c>
      <c r="C196" s="44" t="s">
        <v>71</v>
      </c>
      <c r="D196" s="45" t="s">
        <v>195</v>
      </c>
      <c r="E196" s="46" t="str">
        <f>VLOOKUP($F196,DATA.GV!$B$4:$D$50,2,0)</f>
        <v>01055014</v>
      </c>
      <c r="F196" s="60" t="str">
        <f>VLOOKUP($D196,'PHÂN CÔNG'!$B$7:$C$22,2,0)</f>
        <v>Nguyễn Văn Phúc</v>
      </c>
      <c r="G196" s="47" t="s">
        <v>263</v>
      </c>
      <c r="H196" s="149" t="s">
        <v>80</v>
      </c>
      <c r="I196" s="149" t="s">
        <v>82</v>
      </c>
      <c r="J196" s="126" t="s">
        <v>115</v>
      </c>
      <c r="K196" s="126" t="s">
        <v>86</v>
      </c>
      <c r="L196" s="127" t="s">
        <v>199</v>
      </c>
      <c r="M196" s="122"/>
    </row>
    <row r="197" spans="1:13" s="123" customFormat="1" ht="33" customHeight="1" x14ac:dyDescent="0.3">
      <c r="A197" s="124">
        <v>3</v>
      </c>
      <c r="B197" s="157">
        <f t="shared" si="14"/>
        <v>45986</v>
      </c>
      <c r="C197" s="44" t="s">
        <v>71</v>
      </c>
      <c r="D197" s="45" t="s">
        <v>185</v>
      </c>
      <c r="E197" s="46" t="str">
        <f>VLOOKUP($F197,DATA.GV!$B$4:$D$50,2,0)</f>
        <v>01055017</v>
      </c>
      <c r="F197" s="60" t="str">
        <f>VLOOKUP($D197,'PHÂN CÔNG'!$B$7:$C$22,2,0)</f>
        <v>Nguyễn Thị Thanh Thảo</v>
      </c>
      <c r="G197" s="47" t="s">
        <v>243</v>
      </c>
      <c r="H197" s="149" t="s">
        <v>80</v>
      </c>
      <c r="I197" s="149" t="s">
        <v>82</v>
      </c>
      <c r="J197" s="126" t="s">
        <v>115</v>
      </c>
      <c r="K197" s="126" t="s">
        <v>86</v>
      </c>
      <c r="L197" s="127" t="s">
        <v>199</v>
      </c>
      <c r="M197" s="122"/>
    </row>
    <row r="198" spans="1:13" s="123" customFormat="1" ht="33" customHeight="1" x14ac:dyDescent="0.3">
      <c r="A198" s="124">
        <v>3</v>
      </c>
      <c r="B198" s="157">
        <f t="shared" si="14"/>
        <v>45986</v>
      </c>
      <c r="C198" s="44" t="s">
        <v>71</v>
      </c>
      <c r="D198" s="45" t="s">
        <v>186</v>
      </c>
      <c r="E198" s="46" t="str">
        <f>VLOOKUP($F198,DATA.GV!$B$4:$D$50,2,0)</f>
        <v>01055013</v>
      </c>
      <c r="F198" s="60" t="str">
        <f>VLOOKUP($D198,'PHÂN CÔNG'!$B$7:$C$22,2,0)</f>
        <v>Chu Hoài Lâm</v>
      </c>
      <c r="G198" s="47" t="s">
        <v>243</v>
      </c>
      <c r="H198" s="149" t="s">
        <v>80</v>
      </c>
      <c r="I198" s="149" t="s">
        <v>82</v>
      </c>
      <c r="J198" s="126" t="s">
        <v>115</v>
      </c>
      <c r="K198" s="126" t="s">
        <v>86</v>
      </c>
      <c r="L198" s="127" t="s">
        <v>199</v>
      </c>
      <c r="M198" s="122"/>
    </row>
    <row r="199" spans="1:13" s="123" customFormat="1" ht="33" customHeight="1" thickBot="1" x14ac:dyDescent="0.35">
      <c r="A199" s="130">
        <v>3</v>
      </c>
      <c r="B199" s="158">
        <f t="shared" si="14"/>
        <v>45986</v>
      </c>
      <c r="C199" s="48" t="s">
        <v>71</v>
      </c>
      <c r="D199" s="45" t="s">
        <v>187</v>
      </c>
      <c r="E199" s="50" t="str">
        <f>VLOOKUP($F199,DATA.GV!$B$4:$D$50,2,0)</f>
        <v>01055012</v>
      </c>
      <c r="F199" s="61" t="str">
        <f>VLOOKUP($D199,'PHÂN CÔNG'!$B$7:$C$22,2,0)</f>
        <v>Đặng Duy Đồng</v>
      </c>
      <c r="G199" s="47" t="s">
        <v>243</v>
      </c>
      <c r="H199" s="159" t="s">
        <v>80</v>
      </c>
      <c r="I199" s="159" t="s">
        <v>82</v>
      </c>
      <c r="J199" s="132" t="s">
        <v>115</v>
      </c>
      <c r="K199" s="132" t="s">
        <v>86</v>
      </c>
      <c r="L199" s="133" t="s">
        <v>199</v>
      </c>
      <c r="M199" s="122"/>
    </row>
    <row r="200" spans="1:13" s="183" customFormat="1" ht="33" customHeight="1" x14ac:dyDescent="0.3">
      <c r="A200" s="236">
        <v>3</v>
      </c>
      <c r="B200" s="248">
        <f t="shared" si="14"/>
        <v>45986</v>
      </c>
      <c r="C200" s="206" t="s">
        <v>83</v>
      </c>
      <c r="D200" s="205" t="s">
        <v>183</v>
      </c>
      <c r="E200" s="206" t="str">
        <f>VLOOKUP($F200,DATA.GV!$B$4:$D$50,2,0)</f>
        <v>01011021</v>
      </c>
      <c r="F200" s="205" t="str">
        <f>VLOOKUP($D200,'PHÂN CÔNG'!$B$7:$C$22,2,0)</f>
        <v>Nguyễn Văn Hòa</v>
      </c>
      <c r="G200" s="207" t="s">
        <v>106</v>
      </c>
      <c r="H200" s="208" t="s">
        <v>70</v>
      </c>
      <c r="I200" s="208" t="s">
        <v>81</v>
      </c>
      <c r="J200" s="220" t="s">
        <v>116</v>
      </c>
      <c r="K200" s="220" t="s">
        <v>87</v>
      </c>
      <c r="L200" s="221" t="s">
        <v>117</v>
      </c>
      <c r="M200" s="182"/>
    </row>
    <row r="201" spans="1:13" s="183" customFormat="1" ht="33" customHeight="1" x14ac:dyDescent="0.3">
      <c r="A201" s="235">
        <v>3</v>
      </c>
      <c r="B201" s="247">
        <f t="shared" si="14"/>
        <v>45986</v>
      </c>
      <c r="C201" s="216" t="s">
        <v>83</v>
      </c>
      <c r="D201" s="215" t="s">
        <v>184</v>
      </c>
      <c r="E201" s="216" t="str">
        <f>VLOOKUP($F201,DATA.GV!$B$4:$D$50,2,0)</f>
        <v>01055005</v>
      </c>
      <c r="F201" s="215" t="str">
        <f>VLOOKUP($D201,'PHÂN CÔNG'!$B$7:$C$22,2,0)</f>
        <v>Nguyễn Hoài Nam</v>
      </c>
      <c r="G201" s="229" t="s">
        <v>106</v>
      </c>
      <c r="H201" s="217" t="s">
        <v>70</v>
      </c>
      <c r="I201" s="217" t="s">
        <v>81</v>
      </c>
      <c r="J201" s="222" t="s">
        <v>116</v>
      </c>
      <c r="K201" s="222" t="s">
        <v>87</v>
      </c>
      <c r="L201" s="223" t="s">
        <v>117</v>
      </c>
      <c r="M201" s="182"/>
    </row>
    <row r="202" spans="1:13" s="123" customFormat="1" ht="33" customHeight="1" x14ac:dyDescent="0.3">
      <c r="A202" s="118">
        <v>3</v>
      </c>
      <c r="B202" s="164">
        <f t="shared" si="14"/>
        <v>45986</v>
      </c>
      <c r="C202" s="53" t="s">
        <v>83</v>
      </c>
      <c r="D202" s="56" t="s">
        <v>188</v>
      </c>
      <c r="E202" s="53" t="str">
        <f>VLOOKUP($F202,DATA.GV!$B$4:$D$50,2,0)</f>
        <v>01011001</v>
      </c>
      <c r="F202" s="54" t="str">
        <f>VLOOKUP($D202,'PHÂN CÔNG'!$B$7:$C$22,2,0)</f>
        <v>Bùi Minh Thuấn</v>
      </c>
      <c r="G202" s="47" t="s">
        <v>263</v>
      </c>
      <c r="H202" s="143" t="s">
        <v>80</v>
      </c>
      <c r="I202" s="143" t="s">
        <v>82</v>
      </c>
      <c r="J202" s="120" t="s">
        <v>116</v>
      </c>
      <c r="K202" s="120" t="s">
        <v>87</v>
      </c>
      <c r="L202" s="121" t="s">
        <v>117</v>
      </c>
      <c r="M202" s="122"/>
    </row>
    <row r="203" spans="1:13" s="123" customFormat="1" ht="33" customHeight="1" x14ac:dyDescent="0.3">
      <c r="A203" s="118">
        <v>3</v>
      </c>
      <c r="B203" s="164">
        <f t="shared" si="14"/>
        <v>45986</v>
      </c>
      <c r="C203" s="53" t="s">
        <v>83</v>
      </c>
      <c r="D203" s="56" t="s">
        <v>189</v>
      </c>
      <c r="E203" s="53" t="str">
        <f>VLOOKUP($F203,DATA.GV!$B$4:$D$50,2,0)</f>
        <v>01011014</v>
      </c>
      <c r="F203" s="54" t="str">
        <f>VLOOKUP($D203,'PHÂN CÔNG'!$B$7:$C$22,2,0)</f>
        <v>Hoàng Văn Luân</v>
      </c>
      <c r="G203" s="47" t="s">
        <v>263</v>
      </c>
      <c r="H203" s="143" t="s">
        <v>80</v>
      </c>
      <c r="I203" s="143" t="s">
        <v>82</v>
      </c>
      <c r="J203" s="120" t="s">
        <v>116</v>
      </c>
      <c r="K203" s="120" t="s">
        <v>87</v>
      </c>
      <c r="L203" s="121" t="s">
        <v>117</v>
      </c>
      <c r="M203" s="122"/>
    </row>
    <row r="204" spans="1:13" s="123" customFormat="1" ht="33" customHeight="1" x14ac:dyDescent="0.3">
      <c r="A204" s="118">
        <v>3</v>
      </c>
      <c r="B204" s="164">
        <f t="shared" si="14"/>
        <v>45986</v>
      </c>
      <c r="C204" s="53" t="s">
        <v>83</v>
      </c>
      <c r="D204" s="56" t="s">
        <v>190</v>
      </c>
      <c r="E204" s="53" t="str">
        <f>VLOOKUP($F204,DATA.GV!$B$4:$D$50,2,0)</f>
        <v>01011021</v>
      </c>
      <c r="F204" s="54" t="str">
        <f>VLOOKUP($D204,'PHÂN CÔNG'!$B$7:$C$22,2,0)</f>
        <v>Nguyễn Văn Hòa</v>
      </c>
      <c r="G204" s="47" t="s">
        <v>263</v>
      </c>
      <c r="H204" s="143" t="s">
        <v>80</v>
      </c>
      <c r="I204" s="143" t="s">
        <v>82</v>
      </c>
      <c r="J204" s="120" t="s">
        <v>116</v>
      </c>
      <c r="K204" s="120" t="s">
        <v>87</v>
      </c>
      <c r="L204" s="121" t="s">
        <v>117</v>
      </c>
      <c r="M204" s="122"/>
    </row>
    <row r="205" spans="1:13" s="123" customFormat="1" ht="33" customHeight="1" x14ac:dyDescent="0.3">
      <c r="A205" s="118">
        <v>3</v>
      </c>
      <c r="B205" s="164">
        <f t="shared" si="14"/>
        <v>45986</v>
      </c>
      <c r="C205" s="53" t="s">
        <v>83</v>
      </c>
      <c r="D205" s="56" t="s">
        <v>196</v>
      </c>
      <c r="E205" s="53" t="str">
        <f>VLOOKUP($F205,DATA.GV!$B$4:$D$50,2,0)</f>
        <v>01055001</v>
      </c>
      <c r="F205" s="54" t="str">
        <f>VLOOKUP($D205,'PHÂN CÔNG'!$B$7:$C$22,2,0)</f>
        <v>Hồ Sỹ Năm</v>
      </c>
      <c r="G205" s="55" t="s">
        <v>243</v>
      </c>
      <c r="H205" s="143" t="s">
        <v>80</v>
      </c>
      <c r="I205" s="143" t="s">
        <v>82</v>
      </c>
      <c r="J205" s="120" t="s">
        <v>116</v>
      </c>
      <c r="K205" s="120" t="s">
        <v>87</v>
      </c>
      <c r="L205" s="121" t="s">
        <v>117</v>
      </c>
      <c r="M205" s="122"/>
    </row>
    <row r="206" spans="1:13" s="123" customFormat="1" ht="33" customHeight="1" x14ac:dyDescent="0.3">
      <c r="A206" s="118">
        <v>3</v>
      </c>
      <c r="B206" s="164">
        <f t="shared" si="14"/>
        <v>45986</v>
      </c>
      <c r="C206" s="53" t="s">
        <v>83</v>
      </c>
      <c r="D206" s="56" t="s">
        <v>191</v>
      </c>
      <c r="E206" s="53" t="str">
        <f>VLOOKUP($F206,DATA.GV!$B$4:$D$50,2,0)</f>
        <v>01055007</v>
      </c>
      <c r="F206" s="54" t="str">
        <f>VLOOKUP($D206,'PHÂN CÔNG'!$B$7:$C$22,2,0)</f>
        <v>Lê Minh Thanh</v>
      </c>
      <c r="G206" s="55" t="s">
        <v>243</v>
      </c>
      <c r="H206" s="143" t="s">
        <v>80</v>
      </c>
      <c r="I206" s="143" t="s">
        <v>82</v>
      </c>
      <c r="J206" s="120" t="s">
        <v>116</v>
      </c>
      <c r="K206" s="120" t="s">
        <v>87</v>
      </c>
      <c r="L206" s="121" t="s">
        <v>117</v>
      </c>
      <c r="M206" s="122"/>
    </row>
    <row r="207" spans="1:13" s="123" customFormat="1" ht="33" customHeight="1" thickBot="1" x14ac:dyDescent="0.35">
      <c r="A207" s="134">
        <v>3</v>
      </c>
      <c r="B207" s="165">
        <f t="shared" si="14"/>
        <v>45986</v>
      </c>
      <c r="C207" s="57" t="s">
        <v>83</v>
      </c>
      <c r="D207" s="56" t="s">
        <v>192</v>
      </c>
      <c r="E207" s="57" t="str">
        <f>VLOOKUP($F207,DATA.GV!$B$4:$D$50,2,0)</f>
        <v>01055003</v>
      </c>
      <c r="F207" s="62" t="str">
        <f>VLOOKUP($D207,'PHÂN CÔNG'!$B$7:$C$22,2,0)</f>
        <v>Lương Hữu Phước</v>
      </c>
      <c r="G207" s="55" t="s">
        <v>243</v>
      </c>
      <c r="H207" s="166" t="s">
        <v>80</v>
      </c>
      <c r="I207" s="166" t="s">
        <v>82</v>
      </c>
      <c r="J207" s="136" t="s">
        <v>116</v>
      </c>
      <c r="K207" s="136" t="s">
        <v>87</v>
      </c>
      <c r="L207" s="137" t="s">
        <v>117</v>
      </c>
      <c r="M207" s="122"/>
    </row>
    <row r="208" spans="1:13" s="183" customFormat="1" ht="33" customHeight="1" thickBot="1" x14ac:dyDescent="0.35">
      <c r="A208" s="282">
        <v>3</v>
      </c>
      <c r="B208" s="255">
        <f t="shared" ref="B208:B210" si="15">$I$2+1</f>
        <v>45978</v>
      </c>
      <c r="C208" s="256" t="s">
        <v>84</v>
      </c>
      <c r="D208" s="257" t="s">
        <v>181</v>
      </c>
      <c r="E208" s="287" t="str">
        <f>VLOOKUP($F208,DATA.GV!$B$4:$D$50,2,0)</f>
        <v>01055009</v>
      </c>
      <c r="F208" s="288" t="str">
        <f>VLOOKUP($D208,'PHÂN CÔNG'!$B$7:$C$22,2,0)</f>
        <v>Nguyễn Như Tĩnh</v>
      </c>
      <c r="G208" s="275" t="s">
        <v>251</v>
      </c>
      <c r="H208" s="259" t="s">
        <v>70</v>
      </c>
      <c r="I208" s="259" t="s">
        <v>118</v>
      </c>
      <c r="J208" s="260" t="s">
        <v>119</v>
      </c>
      <c r="K208" s="260" t="s">
        <v>120</v>
      </c>
      <c r="L208" s="261" t="s">
        <v>121</v>
      </c>
      <c r="M208" s="182"/>
    </row>
    <row r="209" spans="1:13" s="183" customFormat="1" ht="33" customHeight="1" thickBot="1" x14ac:dyDescent="0.35">
      <c r="A209" s="282">
        <v>3</v>
      </c>
      <c r="B209" s="255">
        <f t="shared" si="15"/>
        <v>45978</v>
      </c>
      <c r="C209" s="256" t="s">
        <v>84</v>
      </c>
      <c r="D209" s="263" t="s">
        <v>182</v>
      </c>
      <c r="E209" s="287" t="str">
        <f>VLOOKUP($F209,DATA.GV!$B$4:$D$50,2,0)</f>
        <v>01011014</v>
      </c>
      <c r="F209" s="288" t="str">
        <f>VLOOKUP($D209,'PHÂN CÔNG'!$B$7:$C$22,2,0)</f>
        <v>Hoàng Văn Luân</v>
      </c>
      <c r="G209" s="275" t="s">
        <v>251</v>
      </c>
      <c r="H209" s="259" t="s">
        <v>70</v>
      </c>
      <c r="I209" s="259" t="s">
        <v>118</v>
      </c>
      <c r="J209" s="260" t="s">
        <v>119</v>
      </c>
      <c r="K209" s="260" t="s">
        <v>120</v>
      </c>
      <c r="L209" s="261" t="s">
        <v>121</v>
      </c>
      <c r="M209" s="182"/>
    </row>
    <row r="210" spans="1:13" s="183" customFormat="1" ht="33" customHeight="1" thickBot="1" x14ac:dyDescent="0.35">
      <c r="A210" s="282">
        <v>3</v>
      </c>
      <c r="B210" s="255">
        <f t="shared" si="15"/>
        <v>45978</v>
      </c>
      <c r="C210" s="256" t="s">
        <v>84</v>
      </c>
      <c r="D210" s="257" t="s">
        <v>183</v>
      </c>
      <c r="E210" s="287" t="str">
        <f>VLOOKUP($F210,DATA.GV!$B$4:$D$50,2,0)</f>
        <v>01011021</v>
      </c>
      <c r="F210" s="288" t="str">
        <f>VLOOKUP($D210,'PHÂN CÔNG'!$B$7:$C$22,2,0)</f>
        <v>Nguyễn Văn Hòa</v>
      </c>
      <c r="G210" s="275" t="s">
        <v>251</v>
      </c>
      <c r="H210" s="259" t="s">
        <v>70</v>
      </c>
      <c r="I210" s="259" t="s">
        <v>118</v>
      </c>
      <c r="J210" s="260" t="s">
        <v>119</v>
      </c>
      <c r="K210" s="260" t="s">
        <v>120</v>
      </c>
      <c r="L210" s="261" t="s">
        <v>121</v>
      </c>
      <c r="M210" s="182"/>
    </row>
    <row r="211" spans="1:13" s="183" customFormat="1" ht="33" customHeight="1" thickBot="1" x14ac:dyDescent="0.35">
      <c r="A211" s="264">
        <v>3</v>
      </c>
      <c r="B211" s="265">
        <f t="shared" si="14"/>
        <v>45986</v>
      </c>
      <c r="C211" s="266" t="s">
        <v>84</v>
      </c>
      <c r="D211" s="257" t="s">
        <v>184</v>
      </c>
      <c r="E211" s="287" t="str">
        <f>VLOOKUP($F211,DATA.GV!$B$4:$D$50,2,0)</f>
        <v>01055005</v>
      </c>
      <c r="F211" s="288" t="str">
        <f>VLOOKUP($D211,'PHÂN CÔNG'!$B$7:$C$22,2,0)</f>
        <v>Nguyễn Hoài Nam</v>
      </c>
      <c r="G211" s="275" t="s">
        <v>251</v>
      </c>
      <c r="H211" s="267" t="s">
        <v>70</v>
      </c>
      <c r="I211" s="267" t="s">
        <v>118</v>
      </c>
      <c r="J211" s="273" t="s">
        <v>119</v>
      </c>
      <c r="K211" s="273" t="s">
        <v>120</v>
      </c>
      <c r="L211" s="274" t="s">
        <v>121</v>
      </c>
      <c r="M211" s="182"/>
    </row>
    <row r="212" spans="1:13" s="183" customFormat="1" ht="33" customHeight="1" x14ac:dyDescent="0.3">
      <c r="A212" s="237">
        <v>4</v>
      </c>
      <c r="B212" s="246">
        <f>$I$2+10</f>
        <v>45987</v>
      </c>
      <c r="C212" s="226" t="s">
        <v>71</v>
      </c>
      <c r="D212" s="227" t="s">
        <v>181</v>
      </c>
      <c r="E212" s="228" t="str">
        <f>VLOOKUP($F212,DATA.GV!$B$4:$D$50,2,0)</f>
        <v>01055009</v>
      </c>
      <c r="F212" s="227" t="str">
        <f>VLOOKUP($D212,'PHÂN CÔNG'!$B$7:$C$22,2,0)</f>
        <v>Nguyễn Như Tĩnh</v>
      </c>
      <c r="G212" s="229" t="s">
        <v>107</v>
      </c>
      <c r="H212" s="230" t="s">
        <v>70</v>
      </c>
      <c r="I212" s="230" t="s">
        <v>81</v>
      </c>
      <c r="J212" s="231" t="s">
        <v>115</v>
      </c>
      <c r="K212" s="231" t="s">
        <v>86</v>
      </c>
      <c r="L212" s="232" t="s">
        <v>199</v>
      </c>
      <c r="M212" s="182"/>
    </row>
    <row r="213" spans="1:13" s="183" customFormat="1" ht="33" customHeight="1" x14ac:dyDescent="0.3">
      <c r="A213" s="240">
        <v>4</v>
      </c>
      <c r="B213" s="247">
        <f t="shared" ref="B213:B231" si="16">$I$2+10</f>
        <v>45987</v>
      </c>
      <c r="C213" s="214" t="s">
        <v>71</v>
      </c>
      <c r="D213" s="215" t="s">
        <v>182</v>
      </c>
      <c r="E213" s="216" t="str">
        <f>VLOOKUP($F213,DATA.GV!$B$4:$D$50,2,0)</f>
        <v>01011014</v>
      </c>
      <c r="F213" s="215" t="str">
        <f>VLOOKUP($D213,'PHÂN CÔNG'!$B$7:$C$22,2,0)</f>
        <v>Hoàng Văn Luân</v>
      </c>
      <c r="G213" s="229" t="s">
        <v>107</v>
      </c>
      <c r="H213" s="217" t="s">
        <v>70</v>
      </c>
      <c r="I213" s="217" t="s">
        <v>81</v>
      </c>
      <c r="J213" s="218" t="s">
        <v>115</v>
      </c>
      <c r="K213" s="218" t="s">
        <v>86</v>
      </c>
      <c r="L213" s="219" t="s">
        <v>199</v>
      </c>
      <c r="M213" s="182"/>
    </row>
    <row r="214" spans="1:13" s="123" customFormat="1" ht="33" customHeight="1" x14ac:dyDescent="0.3">
      <c r="A214" s="140">
        <v>4</v>
      </c>
      <c r="B214" s="157">
        <f t="shared" si="16"/>
        <v>45987</v>
      </c>
      <c r="C214" s="44" t="s">
        <v>71</v>
      </c>
      <c r="D214" s="45" t="s">
        <v>193</v>
      </c>
      <c r="E214" s="46" t="str">
        <f>VLOOKUP($F214,DATA.GV!$B$4:$D$50,2,0)</f>
        <v>01055008</v>
      </c>
      <c r="F214" s="60" t="str">
        <f>VLOOKUP($D214,'PHÂN CÔNG'!$B$7:$C$22,2,0)</f>
        <v>Trần Văn Thanh</v>
      </c>
      <c r="G214" s="47" t="s">
        <v>244</v>
      </c>
      <c r="H214" s="149" t="s">
        <v>80</v>
      </c>
      <c r="I214" s="149" t="s">
        <v>82</v>
      </c>
      <c r="J214" s="126" t="s">
        <v>115</v>
      </c>
      <c r="K214" s="126" t="s">
        <v>86</v>
      </c>
      <c r="L214" s="127" t="s">
        <v>199</v>
      </c>
      <c r="M214" s="122"/>
    </row>
    <row r="215" spans="1:13" s="123" customFormat="1" ht="33" customHeight="1" x14ac:dyDescent="0.3">
      <c r="A215" s="140">
        <v>4</v>
      </c>
      <c r="B215" s="157">
        <f t="shared" si="16"/>
        <v>45987</v>
      </c>
      <c r="C215" s="44" t="s">
        <v>71</v>
      </c>
      <c r="D215" s="45" t="s">
        <v>194</v>
      </c>
      <c r="E215" s="46" t="str">
        <f>VLOOKUP($F215,DATA.GV!$B$4:$D$50,2,0)</f>
        <v>01055011</v>
      </c>
      <c r="F215" s="60" t="str">
        <f>VLOOKUP($D215,'PHÂN CÔNG'!$B$7:$C$22,2,0)</f>
        <v>Bùi Văn Tuấn</v>
      </c>
      <c r="G215" s="47" t="s">
        <v>244</v>
      </c>
      <c r="H215" s="149" t="s">
        <v>80</v>
      </c>
      <c r="I215" s="149" t="s">
        <v>82</v>
      </c>
      <c r="J215" s="126" t="s">
        <v>115</v>
      </c>
      <c r="K215" s="126" t="s">
        <v>86</v>
      </c>
      <c r="L215" s="127" t="s">
        <v>199</v>
      </c>
      <c r="M215" s="122"/>
    </row>
    <row r="216" spans="1:13" s="123" customFormat="1" ht="33" customHeight="1" x14ac:dyDescent="0.3">
      <c r="A216" s="140">
        <v>4</v>
      </c>
      <c r="B216" s="157">
        <f t="shared" si="16"/>
        <v>45987</v>
      </c>
      <c r="C216" s="44" t="s">
        <v>71</v>
      </c>
      <c r="D216" s="45" t="s">
        <v>195</v>
      </c>
      <c r="E216" s="46" t="str">
        <f>VLOOKUP($F216,DATA.GV!$B$4:$D$50,2,0)</f>
        <v>01055014</v>
      </c>
      <c r="F216" s="60" t="str">
        <f>VLOOKUP($D216,'PHÂN CÔNG'!$B$7:$C$22,2,0)</f>
        <v>Nguyễn Văn Phúc</v>
      </c>
      <c r="G216" s="47" t="s">
        <v>244</v>
      </c>
      <c r="H216" s="149" t="s">
        <v>80</v>
      </c>
      <c r="I216" s="149" t="s">
        <v>82</v>
      </c>
      <c r="J216" s="126" t="s">
        <v>115</v>
      </c>
      <c r="K216" s="126" t="s">
        <v>86</v>
      </c>
      <c r="L216" s="127" t="s">
        <v>199</v>
      </c>
      <c r="M216" s="122"/>
    </row>
    <row r="217" spans="1:13" s="123" customFormat="1" ht="33" customHeight="1" x14ac:dyDescent="0.3">
      <c r="A217" s="140">
        <v>4</v>
      </c>
      <c r="B217" s="157">
        <f t="shared" si="16"/>
        <v>45987</v>
      </c>
      <c r="C217" s="44" t="s">
        <v>71</v>
      </c>
      <c r="D217" s="45" t="s">
        <v>185</v>
      </c>
      <c r="E217" s="46" t="str">
        <f>VLOOKUP($F217,DATA.GV!$B$4:$D$50,2,0)</f>
        <v>01055017</v>
      </c>
      <c r="F217" s="60" t="str">
        <f>VLOOKUP($D217,'PHÂN CÔNG'!$B$7:$C$22,2,0)</f>
        <v>Nguyễn Thị Thanh Thảo</v>
      </c>
      <c r="G217" s="47" t="s">
        <v>264</v>
      </c>
      <c r="H217" s="149" t="s">
        <v>80</v>
      </c>
      <c r="I217" s="149" t="s">
        <v>82</v>
      </c>
      <c r="J217" s="126" t="s">
        <v>115</v>
      </c>
      <c r="K217" s="126" t="s">
        <v>86</v>
      </c>
      <c r="L217" s="127" t="s">
        <v>199</v>
      </c>
      <c r="M217" s="122"/>
    </row>
    <row r="218" spans="1:13" s="123" customFormat="1" ht="33" customHeight="1" x14ac:dyDescent="0.3">
      <c r="A218" s="140">
        <v>4</v>
      </c>
      <c r="B218" s="157">
        <f t="shared" si="16"/>
        <v>45987</v>
      </c>
      <c r="C218" s="44" t="s">
        <v>71</v>
      </c>
      <c r="D218" s="45" t="s">
        <v>186</v>
      </c>
      <c r="E218" s="46" t="str">
        <f>VLOOKUP($F218,DATA.GV!$B$4:$D$50,2,0)</f>
        <v>01055013</v>
      </c>
      <c r="F218" s="60" t="str">
        <f>VLOOKUP($D218,'PHÂN CÔNG'!$B$7:$C$22,2,0)</f>
        <v>Chu Hoài Lâm</v>
      </c>
      <c r="G218" s="47" t="s">
        <v>264</v>
      </c>
      <c r="H218" s="149" t="s">
        <v>80</v>
      </c>
      <c r="I218" s="149" t="s">
        <v>82</v>
      </c>
      <c r="J218" s="126" t="s">
        <v>115</v>
      </c>
      <c r="K218" s="126" t="s">
        <v>86</v>
      </c>
      <c r="L218" s="127" t="s">
        <v>199</v>
      </c>
      <c r="M218" s="122"/>
    </row>
    <row r="219" spans="1:13" s="123" customFormat="1" ht="33" customHeight="1" thickBot="1" x14ac:dyDescent="0.35">
      <c r="A219" s="168">
        <v>4</v>
      </c>
      <c r="B219" s="158">
        <f t="shared" si="16"/>
        <v>45987</v>
      </c>
      <c r="C219" s="48" t="s">
        <v>71</v>
      </c>
      <c r="D219" s="45" t="s">
        <v>187</v>
      </c>
      <c r="E219" s="50" t="str">
        <f>VLOOKUP($F219,DATA.GV!$B$4:$D$50,2,0)</f>
        <v>01055012</v>
      </c>
      <c r="F219" s="61" t="str">
        <f>VLOOKUP($D219,'PHÂN CÔNG'!$B$7:$C$22,2,0)</f>
        <v>Đặng Duy Đồng</v>
      </c>
      <c r="G219" s="47" t="s">
        <v>264</v>
      </c>
      <c r="H219" s="159" t="s">
        <v>80</v>
      </c>
      <c r="I219" s="159" t="s">
        <v>82</v>
      </c>
      <c r="J219" s="132" t="s">
        <v>115</v>
      </c>
      <c r="K219" s="132" t="s">
        <v>86</v>
      </c>
      <c r="L219" s="133" t="s">
        <v>199</v>
      </c>
      <c r="M219" s="122"/>
    </row>
    <row r="220" spans="1:13" s="183" customFormat="1" ht="33" customHeight="1" thickBot="1" x14ac:dyDescent="0.35">
      <c r="A220" s="250">
        <v>4</v>
      </c>
      <c r="B220" s="251">
        <f t="shared" si="16"/>
        <v>45987</v>
      </c>
      <c r="C220" s="206" t="s">
        <v>83</v>
      </c>
      <c r="D220" s="227" t="s">
        <v>183</v>
      </c>
      <c r="E220" s="252" t="str">
        <f>VLOOKUP($F220,DATA.GV!$B$4:$D$50,2,0)</f>
        <v>01011021</v>
      </c>
      <c r="F220" s="253" t="str">
        <f>VLOOKUP($D220,'PHÂN CÔNG'!$B$7:$C$22,2,0)</f>
        <v>Nguyễn Văn Hòa</v>
      </c>
      <c r="G220" s="229" t="s">
        <v>107</v>
      </c>
      <c r="H220" s="208" t="s">
        <v>70</v>
      </c>
      <c r="I220" s="208" t="s">
        <v>81</v>
      </c>
      <c r="J220" s="220" t="s">
        <v>116</v>
      </c>
      <c r="K220" s="220" t="s">
        <v>87</v>
      </c>
      <c r="L220" s="221" t="s">
        <v>117</v>
      </c>
      <c r="M220" s="182"/>
    </row>
    <row r="221" spans="1:13" s="183" customFormat="1" ht="33" customHeight="1" thickBot="1" x14ac:dyDescent="0.35">
      <c r="A221" s="250">
        <v>4</v>
      </c>
      <c r="B221" s="251">
        <f t="shared" si="16"/>
        <v>45987</v>
      </c>
      <c r="C221" s="206" t="s">
        <v>83</v>
      </c>
      <c r="D221" s="215" t="s">
        <v>184</v>
      </c>
      <c r="E221" s="252" t="str">
        <f>VLOOKUP($F221,DATA.GV!$B$4:$D$50,2,0)</f>
        <v>01055005</v>
      </c>
      <c r="F221" s="253" t="str">
        <f>VLOOKUP($D221,'PHÂN CÔNG'!$B$7:$C$22,2,0)</f>
        <v>Nguyễn Hoài Nam</v>
      </c>
      <c r="G221" s="229" t="s">
        <v>107</v>
      </c>
      <c r="H221" s="217" t="s">
        <v>70</v>
      </c>
      <c r="I221" s="217" t="s">
        <v>81</v>
      </c>
      <c r="J221" s="222" t="s">
        <v>116</v>
      </c>
      <c r="K221" s="222" t="s">
        <v>87</v>
      </c>
      <c r="L221" s="223" t="s">
        <v>117</v>
      </c>
      <c r="M221" s="182"/>
    </row>
    <row r="222" spans="1:13" s="123" customFormat="1" ht="33" customHeight="1" x14ac:dyDescent="0.3">
      <c r="A222" s="169">
        <v>4</v>
      </c>
      <c r="B222" s="161">
        <f t="shared" si="16"/>
        <v>45987</v>
      </c>
      <c r="C222" s="51" t="s">
        <v>83</v>
      </c>
      <c r="D222" s="63" t="s">
        <v>188</v>
      </c>
      <c r="E222" s="51" t="str">
        <f>VLOOKUP($F222,DATA.GV!$B$4:$D$50,2,0)</f>
        <v>01011001</v>
      </c>
      <c r="F222" s="52" t="str">
        <f>VLOOKUP($D222,'PHÂN CÔNG'!$B$7:$C$22,2,0)</f>
        <v>Bùi Minh Thuấn</v>
      </c>
      <c r="G222" s="55" t="s">
        <v>244</v>
      </c>
      <c r="H222" s="152" t="s">
        <v>80</v>
      </c>
      <c r="I222" s="152" t="s">
        <v>82</v>
      </c>
      <c r="J222" s="162" t="s">
        <v>116</v>
      </c>
      <c r="K222" s="162" t="s">
        <v>87</v>
      </c>
      <c r="L222" s="163" t="s">
        <v>117</v>
      </c>
      <c r="M222" s="122"/>
    </row>
    <row r="223" spans="1:13" s="123" customFormat="1" ht="33" customHeight="1" x14ac:dyDescent="0.3">
      <c r="A223" s="141">
        <v>4</v>
      </c>
      <c r="B223" s="164">
        <f t="shared" si="16"/>
        <v>45987</v>
      </c>
      <c r="C223" s="53" t="s">
        <v>83</v>
      </c>
      <c r="D223" s="56" t="s">
        <v>189</v>
      </c>
      <c r="E223" s="53" t="str">
        <f>VLOOKUP($F223,DATA.GV!$B$4:$D$50,2,0)</f>
        <v>01011014</v>
      </c>
      <c r="F223" s="54" t="str">
        <f>VLOOKUP($D223,'PHÂN CÔNG'!$B$7:$C$22,2,0)</f>
        <v>Hoàng Văn Luân</v>
      </c>
      <c r="G223" s="55" t="s">
        <v>244</v>
      </c>
      <c r="H223" s="143" t="s">
        <v>80</v>
      </c>
      <c r="I223" s="143" t="s">
        <v>82</v>
      </c>
      <c r="J223" s="120" t="s">
        <v>116</v>
      </c>
      <c r="K223" s="120" t="s">
        <v>87</v>
      </c>
      <c r="L223" s="121" t="s">
        <v>117</v>
      </c>
      <c r="M223" s="122"/>
    </row>
    <row r="224" spans="1:13" s="123" customFormat="1" ht="33" customHeight="1" x14ac:dyDescent="0.3">
      <c r="A224" s="141">
        <v>4</v>
      </c>
      <c r="B224" s="164">
        <f t="shared" si="16"/>
        <v>45987</v>
      </c>
      <c r="C224" s="53" t="s">
        <v>83</v>
      </c>
      <c r="D224" s="56" t="s">
        <v>190</v>
      </c>
      <c r="E224" s="53" t="str">
        <f>VLOOKUP($F224,DATA.GV!$B$4:$D$50,2,0)</f>
        <v>01011021</v>
      </c>
      <c r="F224" s="54" t="str">
        <f>VLOOKUP($D224,'PHÂN CÔNG'!$B$7:$C$22,2,0)</f>
        <v>Nguyễn Văn Hòa</v>
      </c>
      <c r="G224" s="55" t="s">
        <v>244</v>
      </c>
      <c r="H224" s="143" t="s">
        <v>80</v>
      </c>
      <c r="I224" s="143" t="s">
        <v>82</v>
      </c>
      <c r="J224" s="120" t="s">
        <v>116</v>
      </c>
      <c r="K224" s="120" t="s">
        <v>87</v>
      </c>
      <c r="L224" s="121" t="s">
        <v>117</v>
      </c>
      <c r="M224" s="122"/>
    </row>
    <row r="225" spans="1:13" s="123" customFormat="1" ht="33" customHeight="1" x14ac:dyDescent="0.3">
      <c r="A225" s="141">
        <v>4</v>
      </c>
      <c r="B225" s="164">
        <f t="shared" si="16"/>
        <v>45987</v>
      </c>
      <c r="C225" s="53" t="s">
        <v>83</v>
      </c>
      <c r="D225" s="56" t="s">
        <v>196</v>
      </c>
      <c r="E225" s="53" t="str">
        <f>VLOOKUP($F225,DATA.GV!$B$4:$D$50,2,0)</f>
        <v>01055001</v>
      </c>
      <c r="F225" s="54" t="str">
        <f>VLOOKUP($D225,'PHÂN CÔNG'!$B$7:$C$22,2,0)</f>
        <v>Hồ Sỹ Năm</v>
      </c>
      <c r="G225" s="55" t="s">
        <v>264</v>
      </c>
      <c r="H225" s="143" t="s">
        <v>80</v>
      </c>
      <c r="I225" s="143" t="s">
        <v>82</v>
      </c>
      <c r="J225" s="120" t="s">
        <v>116</v>
      </c>
      <c r="K225" s="120" t="s">
        <v>87</v>
      </c>
      <c r="L225" s="121" t="s">
        <v>117</v>
      </c>
      <c r="M225" s="122"/>
    </row>
    <row r="226" spans="1:13" s="123" customFormat="1" ht="33" customHeight="1" x14ac:dyDescent="0.3">
      <c r="A226" s="141">
        <v>4</v>
      </c>
      <c r="B226" s="164">
        <f t="shared" si="16"/>
        <v>45987</v>
      </c>
      <c r="C226" s="53" t="s">
        <v>83</v>
      </c>
      <c r="D226" s="56" t="s">
        <v>191</v>
      </c>
      <c r="E226" s="53" t="str">
        <f>VLOOKUP($F226,DATA.GV!$B$4:$D$50,2,0)</f>
        <v>01055007</v>
      </c>
      <c r="F226" s="54" t="str">
        <f>VLOOKUP($D226,'PHÂN CÔNG'!$B$7:$C$22,2,0)</f>
        <v>Lê Minh Thanh</v>
      </c>
      <c r="G226" s="55" t="s">
        <v>264</v>
      </c>
      <c r="H226" s="143" t="s">
        <v>80</v>
      </c>
      <c r="I226" s="143" t="s">
        <v>82</v>
      </c>
      <c r="J226" s="120" t="s">
        <v>116</v>
      </c>
      <c r="K226" s="120" t="s">
        <v>87</v>
      </c>
      <c r="L226" s="121" t="s">
        <v>117</v>
      </c>
      <c r="M226" s="122"/>
    </row>
    <row r="227" spans="1:13" s="123" customFormat="1" ht="33" customHeight="1" thickBot="1" x14ac:dyDescent="0.35">
      <c r="A227" s="141">
        <v>4</v>
      </c>
      <c r="B227" s="164">
        <f t="shared" si="16"/>
        <v>45987</v>
      </c>
      <c r="C227" s="53" t="s">
        <v>83</v>
      </c>
      <c r="D227" s="56" t="s">
        <v>192</v>
      </c>
      <c r="E227" s="53" t="str">
        <f>VLOOKUP($F227,DATA.GV!$B$4:$D$50,2,0)</f>
        <v>01055003</v>
      </c>
      <c r="F227" s="54" t="str">
        <f>VLOOKUP($D227,'PHÂN CÔNG'!$B$7:$C$22,2,0)</f>
        <v>Lương Hữu Phước</v>
      </c>
      <c r="G227" s="55" t="s">
        <v>264</v>
      </c>
      <c r="H227" s="143" t="s">
        <v>80</v>
      </c>
      <c r="I227" s="143" t="s">
        <v>82</v>
      </c>
      <c r="J227" s="120" t="s">
        <v>116</v>
      </c>
      <c r="K227" s="120" t="s">
        <v>87</v>
      </c>
      <c r="L227" s="121" t="s">
        <v>117</v>
      </c>
      <c r="M227" s="122"/>
    </row>
    <row r="228" spans="1:13" s="123" customFormat="1" ht="33" customHeight="1" thickBot="1" x14ac:dyDescent="0.35">
      <c r="A228" s="285">
        <v>4</v>
      </c>
      <c r="B228" s="255">
        <f t="shared" ref="B228:B230" si="17">$I$2+1</f>
        <v>45978</v>
      </c>
      <c r="C228" s="256" t="s">
        <v>84</v>
      </c>
      <c r="D228" s="257" t="s">
        <v>181</v>
      </c>
      <c r="E228" s="291" t="str">
        <f>VLOOKUP($F228,DATA.GV!$B$4:$D$50,2,0)</f>
        <v>01055009</v>
      </c>
      <c r="F228" s="263" t="str">
        <f>VLOOKUP($D228,'PHÂN CÔNG'!$B$7:$C$22,2,0)</f>
        <v>Nguyễn Như Tĩnh</v>
      </c>
      <c r="G228" s="292" t="s">
        <v>252</v>
      </c>
      <c r="H228" s="259" t="s">
        <v>70</v>
      </c>
      <c r="I228" s="259" t="s">
        <v>118</v>
      </c>
      <c r="J228" s="260" t="s">
        <v>119</v>
      </c>
      <c r="K228" s="260" t="s">
        <v>120</v>
      </c>
      <c r="L228" s="261" t="s">
        <v>121</v>
      </c>
      <c r="M228" s="122"/>
    </row>
    <row r="229" spans="1:13" s="123" customFormat="1" ht="33" customHeight="1" thickBot="1" x14ac:dyDescent="0.35">
      <c r="A229" s="285">
        <v>4</v>
      </c>
      <c r="B229" s="255">
        <f t="shared" si="17"/>
        <v>45978</v>
      </c>
      <c r="C229" s="256" t="s">
        <v>84</v>
      </c>
      <c r="D229" s="263" t="s">
        <v>182</v>
      </c>
      <c r="E229" s="291" t="str">
        <f>VLOOKUP($F229,DATA.GV!$B$4:$D$50,2,0)</f>
        <v>01011014</v>
      </c>
      <c r="F229" s="263" t="str">
        <f>VLOOKUP($D229,'PHÂN CÔNG'!$B$7:$C$22,2,0)</f>
        <v>Hoàng Văn Luân</v>
      </c>
      <c r="G229" s="292" t="s">
        <v>252</v>
      </c>
      <c r="H229" s="259" t="s">
        <v>70</v>
      </c>
      <c r="I229" s="259" t="s">
        <v>118</v>
      </c>
      <c r="J229" s="260" t="s">
        <v>119</v>
      </c>
      <c r="K229" s="260" t="s">
        <v>120</v>
      </c>
      <c r="L229" s="261" t="s">
        <v>121</v>
      </c>
      <c r="M229" s="122"/>
    </row>
    <row r="230" spans="1:13" s="123" customFormat="1" ht="33" customHeight="1" thickBot="1" x14ac:dyDescent="0.35">
      <c r="A230" s="285">
        <v>4</v>
      </c>
      <c r="B230" s="255">
        <f t="shared" si="17"/>
        <v>45978</v>
      </c>
      <c r="C230" s="256" t="s">
        <v>84</v>
      </c>
      <c r="D230" s="257" t="s">
        <v>183</v>
      </c>
      <c r="E230" s="291" t="str">
        <f>VLOOKUP($F230,DATA.GV!$B$4:$D$50,2,0)</f>
        <v>01011021</v>
      </c>
      <c r="F230" s="263" t="str">
        <f>VLOOKUP($D230,'PHÂN CÔNG'!$B$7:$C$22,2,0)</f>
        <v>Nguyễn Văn Hòa</v>
      </c>
      <c r="G230" s="292" t="s">
        <v>252</v>
      </c>
      <c r="H230" s="259" t="s">
        <v>70</v>
      </c>
      <c r="I230" s="259" t="s">
        <v>118</v>
      </c>
      <c r="J230" s="260" t="s">
        <v>119</v>
      </c>
      <c r="K230" s="260" t="s">
        <v>120</v>
      </c>
      <c r="L230" s="261" t="s">
        <v>121</v>
      </c>
      <c r="M230" s="122"/>
    </row>
    <row r="231" spans="1:13" s="123" customFormat="1" ht="33" customHeight="1" thickBot="1" x14ac:dyDescent="0.35">
      <c r="A231" s="285">
        <v>4</v>
      </c>
      <c r="B231" s="265">
        <f t="shared" si="16"/>
        <v>45987</v>
      </c>
      <c r="C231" s="266" t="s">
        <v>84</v>
      </c>
      <c r="D231" s="257" t="s">
        <v>184</v>
      </c>
      <c r="E231" s="291" t="str">
        <f>VLOOKUP($F231,DATA.GV!$B$4:$D$50,2,0)</f>
        <v>01055005</v>
      </c>
      <c r="F231" s="263" t="str">
        <f>VLOOKUP($D231,'PHÂN CÔNG'!$B$7:$C$22,2,0)</f>
        <v>Nguyễn Hoài Nam</v>
      </c>
      <c r="G231" s="292" t="s">
        <v>252</v>
      </c>
      <c r="H231" s="267" t="s">
        <v>70</v>
      </c>
      <c r="I231" s="267" t="s">
        <v>118</v>
      </c>
      <c r="J231" s="273" t="s">
        <v>119</v>
      </c>
      <c r="K231" s="273" t="s">
        <v>120</v>
      </c>
      <c r="L231" s="274" t="s">
        <v>121</v>
      </c>
      <c r="M231" s="122"/>
    </row>
    <row r="232" spans="1:13" s="183" customFormat="1" ht="33" customHeight="1" x14ac:dyDescent="0.3">
      <c r="A232" s="241">
        <v>5</v>
      </c>
      <c r="B232" s="246">
        <f>$I$2+11</f>
        <v>45988</v>
      </c>
      <c r="C232" s="226" t="s">
        <v>71</v>
      </c>
      <c r="D232" s="227" t="s">
        <v>181</v>
      </c>
      <c r="E232" s="216" t="str">
        <f>VLOOKUP($F232,DATA.GV!$B$4:$D$50,2,0)</f>
        <v>01055009</v>
      </c>
      <c r="F232" s="215" t="str">
        <f>VLOOKUP($D232,'PHÂN CÔNG'!$B$7:$C$22,2,0)</f>
        <v>Nguyễn Như Tĩnh</v>
      </c>
      <c r="G232" s="254" t="s">
        <v>239</v>
      </c>
      <c r="H232" s="230" t="s">
        <v>70</v>
      </c>
      <c r="I232" s="230" t="s">
        <v>81</v>
      </c>
      <c r="J232" s="231" t="s">
        <v>115</v>
      </c>
      <c r="K232" s="231" t="s">
        <v>86</v>
      </c>
      <c r="L232" s="232" t="s">
        <v>199</v>
      </c>
      <c r="M232" s="182"/>
    </row>
    <row r="233" spans="1:13" s="183" customFormat="1" ht="33" customHeight="1" x14ac:dyDescent="0.3">
      <c r="A233" s="241">
        <v>5</v>
      </c>
      <c r="B233" s="246">
        <f>$I$2+11</f>
        <v>45988</v>
      </c>
      <c r="C233" s="214" t="s">
        <v>71</v>
      </c>
      <c r="D233" s="215" t="s">
        <v>182</v>
      </c>
      <c r="E233" s="216" t="str">
        <f>VLOOKUP($F233,DATA.GV!$B$4:$D$50,2,0)</f>
        <v>01011014</v>
      </c>
      <c r="F233" s="215" t="str">
        <f>VLOOKUP($D233,'PHÂN CÔNG'!$B$7:$C$22,2,0)</f>
        <v>Hoàng Văn Luân</v>
      </c>
      <c r="G233" s="254" t="s">
        <v>239</v>
      </c>
      <c r="H233" s="217" t="s">
        <v>70</v>
      </c>
      <c r="I233" s="217" t="s">
        <v>81</v>
      </c>
      <c r="J233" s="218" t="s">
        <v>115</v>
      </c>
      <c r="K233" s="218" t="s">
        <v>86</v>
      </c>
      <c r="L233" s="219" t="s">
        <v>199</v>
      </c>
      <c r="M233" s="182"/>
    </row>
    <row r="234" spans="1:13" s="123" customFormat="1" ht="33" customHeight="1" x14ac:dyDescent="0.3">
      <c r="A234" s="148">
        <v>5</v>
      </c>
      <c r="B234" s="157">
        <f t="shared" ref="B234:B251" si="18">$I$2+11</f>
        <v>45988</v>
      </c>
      <c r="C234" s="44" t="s">
        <v>71</v>
      </c>
      <c r="D234" s="45" t="s">
        <v>193</v>
      </c>
      <c r="E234" s="46" t="str">
        <f>VLOOKUP($F234,DATA.GV!$B$4:$D$50,2,0)</f>
        <v>01055008</v>
      </c>
      <c r="F234" s="60" t="str">
        <f>VLOOKUP($D234,'PHÂN CÔNG'!$B$7:$C$22,2,0)</f>
        <v>Trần Văn Thanh</v>
      </c>
      <c r="G234" s="47" t="s">
        <v>264</v>
      </c>
      <c r="H234" s="149" t="s">
        <v>80</v>
      </c>
      <c r="I234" s="149" t="s">
        <v>82</v>
      </c>
      <c r="J234" s="126" t="s">
        <v>115</v>
      </c>
      <c r="K234" s="126" t="s">
        <v>86</v>
      </c>
      <c r="L234" s="127" t="s">
        <v>199</v>
      </c>
      <c r="M234" s="122"/>
    </row>
    <row r="235" spans="1:13" s="123" customFormat="1" ht="33" customHeight="1" x14ac:dyDescent="0.3">
      <c r="A235" s="148">
        <v>5</v>
      </c>
      <c r="B235" s="157">
        <f t="shared" si="18"/>
        <v>45988</v>
      </c>
      <c r="C235" s="44" t="s">
        <v>71</v>
      </c>
      <c r="D235" s="45" t="s">
        <v>194</v>
      </c>
      <c r="E235" s="46" t="str">
        <f>VLOOKUP($F235,DATA.GV!$B$4:$D$50,2,0)</f>
        <v>01055011</v>
      </c>
      <c r="F235" s="60" t="str">
        <f>VLOOKUP($D235,'PHÂN CÔNG'!$B$7:$C$22,2,0)</f>
        <v>Bùi Văn Tuấn</v>
      </c>
      <c r="G235" s="47" t="s">
        <v>264</v>
      </c>
      <c r="H235" s="149" t="s">
        <v>80</v>
      </c>
      <c r="I235" s="149" t="s">
        <v>82</v>
      </c>
      <c r="J235" s="126" t="s">
        <v>115</v>
      </c>
      <c r="K235" s="126" t="s">
        <v>86</v>
      </c>
      <c r="L235" s="127" t="s">
        <v>199</v>
      </c>
      <c r="M235" s="122"/>
    </row>
    <row r="236" spans="1:13" s="123" customFormat="1" ht="33" customHeight="1" x14ac:dyDescent="0.3">
      <c r="A236" s="148">
        <v>5</v>
      </c>
      <c r="B236" s="157">
        <f t="shared" si="18"/>
        <v>45988</v>
      </c>
      <c r="C236" s="44" t="s">
        <v>71</v>
      </c>
      <c r="D236" s="45" t="s">
        <v>195</v>
      </c>
      <c r="E236" s="46" t="str">
        <f>VLOOKUP($F236,DATA.GV!$B$4:$D$50,2,0)</f>
        <v>01055014</v>
      </c>
      <c r="F236" s="60" t="str">
        <f>VLOOKUP($D236,'PHÂN CÔNG'!$B$7:$C$22,2,0)</f>
        <v>Nguyễn Văn Phúc</v>
      </c>
      <c r="G236" s="47" t="s">
        <v>264</v>
      </c>
      <c r="H236" s="149" t="s">
        <v>80</v>
      </c>
      <c r="I236" s="149" t="s">
        <v>82</v>
      </c>
      <c r="J236" s="126" t="s">
        <v>115</v>
      </c>
      <c r="K236" s="126" t="s">
        <v>86</v>
      </c>
      <c r="L236" s="127" t="s">
        <v>199</v>
      </c>
      <c r="M236" s="122"/>
    </row>
    <row r="237" spans="1:13" s="123" customFormat="1" ht="33" customHeight="1" x14ac:dyDescent="0.3">
      <c r="A237" s="148">
        <v>5</v>
      </c>
      <c r="B237" s="157">
        <f t="shared" si="18"/>
        <v>45988</v>
      </c>
      <c r="C237" s="44" t="s">
        <v>71</v>
      </c>
      <c r="D237" s="45" t="s">
        <v>185</v>
      </c>
      <c r="E237" s="46" t="str">
        <f>VLOOKUP($F237,DATA.GV!$B$4:$D$50,2,0)</f>
        <v>01055017</v>
      </c>
      <c r="F237" s="60" t="str">
        <f>VLOOKUP($D237,'PHÂN CÔNG'!$B$7:$C$22,2,0)</f>
        <v>Nguyễn Thị Thanh Thảo</v>
      </c>
      <c r="G237" s="47" t="s">
        <v>244</v>
      </c>
      <c r="H237" s="149" t="s">
        <v>80</v>
      </c>
      <c r="I237" s="149" t="s">
        <v>82</v>
      </c>
      <c r="J237" s="126" t="s">
        <v>115</v>
      </c>
      <c r="K237" s="126" t="s">
        <v>86</v>
      </c>
      <c r="L237" s="127" t="s">
        <v>199</v>
      </c>
      <c r="M237" s="122"/>
    </row>
    <row r="238" spans="1:13" s="123" customFormat="1" ht="33" customHeight="1" x14ac:dyDescent="0.3">
      <c r="A238" s="148">
        <v>5</v>
      </c>
      <c r="B238" s="157">
        <f t="shared" si="18"/>
        <v>45988</v>
      </c>
      <c r="C238" s="44" t="s">
        <v>71</v>
      </c>
      <c r="D238" s="45" t="s">
        <v>186</v>
      </c>
      <c r="E238" s="46" t="str">
        <f>VLOOKUP($F238,DATA.GV!$B$4:$D$50,2,0)</f>
        <v>01055013</v>
      </c>
      <c r="F238" s="60" t="str">
        <f>VLOOKUP($D238,'PHÂN CÔNG'!$B$7:$C$22,2,0)</f>
        <v>Chu Hoài Lâm</v>
      </c>
      <c r="G238" s="47" t="s">
        <v>244</v>
      </c>
      <c r="H238" s="149" t="s">
        <v>80</v>
      </c>
      <c r="I238" s="149" t="s">
        <v>82</v>
      </c>
      <c r="J238" s="126" t="s">
        <v>115</v>
      </c>
      <c r="K238" s="126" t="s">
        <v>86</v>
      </c>
      <c r="L238" s="127" t="s">
        <v>199</v>
      </c>
      <c r="M238" s="122"/>
    </row>
    <row r="239" spans="1:13" s="123" customFormat="1" ht="33" customHeight="1" thickBot="1" x14ac:dyDescent="0.35">
      <c r="A239" s="150">
        <v>5</v>
      </c>
      <c r="B239" s="158">
        <f t="shared" si="18"/>
        <v>45988</v>
      </c>
      <c r="C239" s="48" t="s">
        <v>71</v>
      </c>
      <c r="D239" s="49" t="s">
        <v>187</v>
      </c>
      <c r="E239" s="50" t="str">
        <f>VLOOKUP($F239,DATA.GV!$B$4:$D$50,2,0)</f>
        <v>01055012</v>
      </c>
      <c r="F239" s="61" t="str">
        <f>VLOOKUP($D239,'PHÂN CÔNG'!$B$7:$C$22,2,0)</f>
        <v>Đặng Duy Đồng</v>
      </c>
      <c r="G239" s="47" t="s">
        <v>244</v>
      </c>
      <c r="H239" s="159" t="s">
        <v>80</v>
      </c>
      <c r="I239" s="159" t="s">
        <v>82</v>
      </c>
      <c r="J239" s="132" t="s">
        <v>115</v>
      </c>
      <c r="K239" s="132" t="s">
        <v>86</v>
      </c>
      <c r="L239" s="133" t="s">
        <v>199</v>
      </c>
      <c r="M239" s="122"/>
    </row>
    <row r="240" spans="1:13" s="183" customFormat="1" ht="33" customHeight="1" thickBot="1" x14ac:dyDescent="0.35">
      <c r="A240" s="243">
        <v>5</v>
      </c>
      <c r="B240" s="248">
        <f t="shared" si="18"/>
        <v>45988</v>
      </c>
      <c r="C240" s="206" t="s">
        <v>83</v>
      </c>
      <c r="D240" s="215" t="s">
        <v>183</v>
      </c>
      <c r="E240" s="216" t="str">
        <f>VLOOKUP($F240,DATA.GV!$B$4:$D$50,2,0)</f>
        <v>01011021</v>
      </c>
      <c r="F240" s="215" t="str">
        <f>VLOOKUP($D240,'PHÂN CÔNG'!$B$7:$C$22,2,0)</f>
        <v>Nguyễn Văn Hòa</v>
      </c>
      <c r="G240" s="254" t="s">
        <v>239</v>
      </c>
      <c r="H240" s="208" t="s">
        <v>70</v>
      </c>
      <c r="I240" s="208" t="s">
        <v>81</v>
      </c>
      <c r="J240" s="220" t="s">
        <v>116</v>
      </c>
      <c r="K240" s="220" t="s">
        <v>87</v>
      </c>
      <c r="L240" s="221" t="s">
        <v>117</v>
      </c>
      <c r="M240" s="182"/>
    </row>
    <row r="241" spans="1:14" s="183" customFormat="1" ht="33" customHeight="1" thickBot="1" x14ac:dyDescent="0.35">
      <c r="A241" s="243">
        <v>5</v>
      </c>
      <c r="B241" s="248">
        <f t="shared" si="18"/>
        <v>45988</v>
      </c>
      <c r="C241" s="206" t="s">
        <v>83</v>
      </c>
      <c r="D241" s="215" t="s">
        <v>184</v>
      </c>
      <c r="E241" s="216" t="str">
        <f>VLOOKUP($F241,DATA.GV!$B$4:$D$50,2,0)</f>
        <v>01055005</v>
      </c>
      <c r="F241" s="215" t="str">
        <f>VLOOKUP($D241,'PHÂN CÔNG'!$B$7:$C$22,2,0)</f>
        <v>Nguyễn Hoài Nam</v>
      </c>
      <c r="G241" s="254" t="s">
        <v>239</v>
      </c>
      <c r="H241" s="217" t="s">
        <v>70</v>
      </c>
      <c r="I241" s="217" t="s">
        <v>81</v>
      </c>
      <c r="J241" s="222" t="s">
        <v>116</v>
      </c>
      <c r="K241" s="222" t="s">
        <v>87</v>
      </c>
      <c r="L241" s="223" t="s">
        <v>117</v>
      </c>
      <c r="M241" s="182"/>
    </row>
    <row r="242" spans="1:14" s="123" customFormat="1" ht="33" customHeight="1" x14ac:dyDescent="0.3">
      <c r="A242" s="151">
        <v>5</v>
      </c>
      <c r="B242" s="161">
        <f t="shared" si="18"/>
        <v>45988</v>
      </c>
      <c r="C242" s="51" t="s">
        <v>83</v>
      </c>
      <c r="D242" s="110" t="s">
        <v>188</v>
      </c>
      <c r="E242" s="114" t="str">
        <f>VLOOKUP($F242,DATA.GV!$B$4:$D$50,2,0)</f>
        <v>01011001</v>
      </c>
      <c r="F242" s="111" t="str">
        <f>VLOOKUP($D242,'PHÂN CÔNG'!$B$7:$C$22,2,0)</f>
        <v>Bùi Minh Thuấn</v>
      </c>
      <c r="G242" s="55" t="s">
        <v>264</v>
      </c>
      <c r="H242" s="152" t="s">
        <v>80</v>
      </c>
      <c r="I242" s="152" t="s">
        <v>82</v>
      </c>
      <c r="J242" s="162" t="s">
        <v>116</v>
      </c>
      <c r="K242" s="162" t="s">
        <v>87</v>
      </c>
      <c r="L242" s="163" t="s">
        <v>117</v>
      </c>
      <c r="M242" s="122"/>
    </row>
    <row r="243" spans="1:14" s="123" customFormat="1" ht="33" customHeight="1" x14ac:dyDescent="0.3">
      <c r="A243" s="153">
        <v>5</v>
      </c>
      <c r="B243" s="164">
        <f t="shared" si="18"/>
        <v>45988</v>
      </c>
      <c r="C243" s="53" t="s">
        <v>83</v>
      </c>
      <c r="D243" s="56" t="s">
        <v>189</v>
      </c>
      <c r="E243" s="53" t="str">
        <f>VLOOKUP($F243,DATA.GV!$B$4:$D$50,2,0)</f>
        <v>01011014</v>
      </c>
      <c r="F243" s="54" t="str">
        <f>VLOOKUP($D243,'PHÂN CÔNG'!$B$7:$C$22,2,0)</f>
        <v>Hoàng Văn Luân</v>
      </c>
      <c r="G243" s="55" t="s">
        <v>264</v>
      </c>
      <c r="H243" s="143" t="s">
        <v>80</v>
      </c>
      <c r="I243" s="143" t="s">
        <v>82</v>
      </c>
      <c r="J243" s="120" t="s">
        <v>116</v>
      </c>
      <c r="K243" s="120" t="s">
        <v>87</v>
      </c>
      <c r="L243" s="121" t="s">
        <v>117</v>
      </c>
      <c r="M243" s="122"/>
    </row>
    <row r="244" spans="1:14" s="123" customFormat="1" ht="33" customHeight="1" x14ac:dyDescent="0.3">
      <c r="A244" s="153">
        <v>5</v>
      </c>
      <c r="B244" s="164">
        <f t="shared" si="18"/>
        <v>45988</v>
      </c>
      <c r="C244" s="53" t="s">
        <v>83</v>
      </c>
      <c r="D244" s="56" t="s">
        <v>190</v>
      </c>
      <c r="E244" s="53" t="str">
        <f>VLOOKUP($F244,DATA.GV!$B$4:$D$50,2,0)</f>
        <v>01011021</v>
      </c>
      <c r="F244" s="54" t="str">
        <f>VLOOKUP($D244,'PHÂN CÔNG'!$B$7:$C$22,2,0)</f>
        <v>Nguyễn Văn Hòa</v>
      </c>
      <c r="G244" s="55" t="s">
        <v>264</v>
      </c>
      <c r="H244" s="143" t="s">
        <v>80</v>
      </c>
      <c r="I244" s="143" t="s">
        <v>82</v>
      </c>
      <c r="J244" s="120" t="s">
        <v>116</v>
      </c>
      <c r="K244" s="120" t="s">
        <v>87</v>
      </c>
      <c r="L244" s="121" t="s">
        <v>117</v>
      </c>
      <c r="M244" s="122"/>
    </row>
    <row r="245" spans="1:14" s="123" customFormat="1" ht="33" customHeight="1" x14ac:dyDescent="0.3">
      <c r="A245" s="153">
        <v>5</v>
      </c>
      <c r="B245" s="164">
        <f t="shared" si="18"/>
        <v>45988</v>
      </c>
      <c r="C245" s="53" t="s">
        <v>83</v>
      </c>
      <c r="D245" s="56" t="s">
        <v>196</v>
      </c>
      <c r="E245" s="53" t="str">
        <f>VLOOKUP($F245,DATA.GV!$B$4:$D$50,2,0)</f>
        <v>01055001</v>
      </c>
      <c r="F245" s="54" t="str">
        <f>VLOOKUP($D245,'PHÂN CÔNG'!$B$7:$C$22,2,0)</f>
        <v>Hồ Sỹ Năm</v>
      </c>
      <c r="G245" s="55" t="s">
        <v>244</v>
      </c>
      <c r="H245" s="143" t="s">
        <v>80</v>
      </c>
      <c r="I245" s="143" t="s">
        <v>82</v>
      </c>
      <c r="J245" s="120" t="s">
        <v>116</v>
      </c>
      <c r="K245" s="120" t="s">
        <v>87</v>
      </c>
      <c r="L245" s="121" t="s">
        <v>117</v>
      </c>
      <c r="M245" s="122"/>
    </row>
    <row r="246" spans="1:14" s="123" customFormat="1" ht="33" customHeight="1" x14ac:dyDescent="0.3">
      <c r="A246" s="153">
        <v>5</v>
      </c>
      <c r="B246" s="164">
        <f t="shared" si="18"/>
        <v>45988</v>
      </c>
      <c r="C246" s="53" t="s">
        <v>83</v>
      </c>
      <c r="D246" s="56" t="s">
        <v>191</v>
      </c>
      <c r="E246" s="53" t="str">
        <f>VLOOKUP($F246,DATA.GV!$B$4:$D$50,2,0)</f>
        <v>01055007</v>
      </c>
      <c r="F246" s="54" t="str">
        <f>VLOOKUP($D246,'PHÂN CÔNG'!$B$7:$C$22,2,0)</f>
        <v>Lê Minh Thanh</v>
      </c>
      <c r="G246" s="55" t="s">
        <v>244</v>
      </c>
      <c r="H246" s="143" t="s">
        <v>80</v>
      </c>
      <c r="I246" s="143" t="s">
        <v>82</v>
      </c>
      <c r="J246" s="120" t="s">
        <v>116</v>
      </c>
      <c r="K246" s="120" t="s">
        <v>87</v>
      </c>
      <c r="L246" s="121" t="s">
        <v>117</v>
      </c>
      <c r="M246" s="122"/>
    </row>
    <row r="247" spans="1:14" s="123" customFormat="1" ht="33" customHeight="1" thickBot="1" x14ac:dyDescent="0.35">
      <c r="A247" s="153">
        <v>5</v>
      </c>
      <c r="B247" s="164">
        <f t="shared" si="18"/>
        <v>45988</v>
      </c>
      <c r="C247" s="53" t="s">
        <v>83</v>
      </c>
      <c r="D247" s="56" t="s">
        <v>192</v>
      </c>
      <c r="E247" s="53" t="str">
        <f>VLOOKUP($F247,DATA.GV!$B$4:$D$50,2,0)</f>
        <v>01055003</v>
      </c>
      <c r="F247" s="54" t="str">
        <f>VLOOKUP($D247,'PHÂN CÔNG'!$B$7:$C$22,2,0)</f>
        <v>Lương Hữu Phước</v>
      </c>
      <c r="G247" s="55" t="s">
        <v>244</v>
      </c>
      <c r="H247" s="143" t="s">
        <v>80</v>
      </c>
      <c r="I247" s="143" t="s">
        <v>82</v>
      </c>
      <c r="J247" s="120" t="s">
        <v>116</v>
      </c>
      <c r="K247" s="120" t="s">
        <v>87</v>
      </c>
      <c r="L247" s="121" t="s">
        <v>117</v>
      </c>
      <c r="M247" s="122"/>
    </row>
    <row r="248" spans="1:14" s="262" customFormat="1" ht="33" customHeight="1" thickBot="1" x14ac:dyDescent="0.35">
      <c r="A248" s="286">
        <v>5</v>
      </c>
      <c r="B248" s="255">
        <f t="shared" ref="B248:B250" si="19">$I$2+1</f>
        <v>45978</v>
      </c>
      <c r="C248" s="256" t="s">
        <v>84</v>
      </c>
      <c r="D248" s="257" t="s">
        <v>181</v>
      </c>
      <c r="E248" s="291" t="str">
        <f>VLOOKUP($F248,DATA.GV!$B$4:$D$50,2,0)</f>
        <v>01055009</v>
      </c>
      <c r="F248" s="263" t="str">
        <f>VLOOKUP($D248,'PHÂN CÔNG'!$B$7:$C$22,2,0)</f>
        <v>Nguyễn Như Tĩnh</v>
      </c>
      <c r="G248" s="258" t="s">
        <v>253</v>
      </c>
      <c r="H248" s="259" t="s">
        <v>70</v>
      </c>
      <c r="I248" s="259" t="s">
        <v>118</v>
      </c>
      <c r="J248" s="260" t="s">
        <v>119</v>
      </c>
      <c r="K248" s="260" t="s">
        <v>120</v>
      </c>
      <c r="L248" s="261" t="s">
        <v>121</v>
      </c>
      <c r="M248" s="182"/>
      <c r="N248" s="183"/>
    </row>
    <row r="249" spans="1:14" s="262" customFormat="1" ht="33" customHeight="1" thickBot="1" x14ac:dyDescent="0.35">
      <c r="A249" s="286">
        <v>5</v>
      </c>
      <c r="B249" s="255">
        <f t="shared" si="19"/>
        <v>45978</v>
      </c>
      <c r="C249" s="256" t="s">
        <v>84</v>
      </c>
      <c r="D249" s="263" t="s">
        <v>182</v>
      </c>
      <c r="E249" s="291" t="str">
        <f>VLOOKUP($F249,DATA.GV!$B$4:$D$50,2,0)</f>
        <v>01011014</v>
      </c>
      <c r="F249" s="263" t="str">
        <f>VLOOKUP($D249,'PHÂN CÔNG'!$B$7:$C$22,2,0)</f>
        <v>Hoàng Văn Luân</v>
      </c>
      <c r="G249" s="258" t="s">
        <v>253</v>
      </c>
      <c r="H249" s="259" t="s">
        <v>70</v>
      </c>
      <c r="I249" s="259" t="s">
        <v>118</v>
      </c>
      <c r="J249" s="260" t="s">
        <v>119</v>
      </c>
      <c r="K249" s="260" t="s">
        <v>120</v>
      </c>
      <c r="L249" s="261" t="s">
        <v>121</v>
      </c>
      <c r="M249" s="182"/>
      <c r="N249" s="183"/>
    </row>
    <row r="250" spans="1:14" s="262" customFormat="1" ht="33" customHeight="1" thickBot="1" x14ac:dyDescent="0.35">
      <c r="A250" s="286">
        <v>5</v>
      </c>
      <c r="B250" s="255">
        <f t="shared" si="19"/>
        <v>45978</v>
      </c>
      <c r="C250" s="256" t="s">
        <v>84</v>
      </c>
      <c r="D250" s="257" t="s">
        <v>183</v>
      </c>
      <c r="E250" s="291" t="str">
        <f>VLOOKUP($F250,DATA.GV!$B$4:$D$50,2,0)</f>
        <v>01011021</v>
      </c>
      <c r="F250" s="263" t="str">
        <f>VLOOKUP($D250,'PHÂN CÔNG'!$B$7:$C$22,2,0)</f>
        <v>Nguyễn Văn Hòa</v>
      </c>
      <c r="G250" s="258" t="s">
        <v>253</v>
      </c>
      <c r="H250" s="259" t="s">
        <v>70</v>
      </c>
      <c r="I250" s="259" t="s">
        <v>118</v>
      </c>
      <c r="J250" s="260" t="s">
        <v>119</v>
      </c>
      <c r="K250" s="260" t="s">
        <v>120</v>
      </c>
      <c r="L250" s="261" t="s">
        <v>121</v>
      </c>
      <c r="M250" s="182"/>
      <c r="N250" s="183"/>
    </row>
    <row r="251" spans="1:14" s="262" customFormat="1" ht="33" customHeight="1" thickBot="1" x14ac:dyDescent="0.35">
      <c r="A251" s="286">
        <v>5</v>
      </c>
      <c r="B251" s="265">
        <f t="shared" si="18"/>
        <v>45988</v>
      </c>
      <c r="C251" s="266" t="s">
        <v>84</v>
      </c>
      <c r="D251" s="257" t="s">
        <v>184</v>
      </c>
      <c r="E251" s="291" t="str">
        <f>VLOOKUP($F251,DATA.GV!$B$4:$D$50,2,0)</f>
        <v>01055005</v>
      </c>
      <c r="F251" s="263" t="str">
        <f>VLOOKUP($D251,'PHÂN CÔNG'!$B$7:$C$22,2,0)</f>
        <v>Nguyễn Hoài Nam</v>
      </c>
      <c r="G251" s="258" t="s">
        <v>253</v>
      </c>
      <c r="H251" s="267" t="s">
        <v>70</v>
      </c>
      <c r="I251" s="267" t="s">
        <v>118</v>
      </c>
      <c r="J251" s="273" t="s">
        <v>119</v>
      </c>
      <c r="K251" s="273" t="s">
        <v>120</v>
      </c>
      <c r="L251" s="274" t="s">
        <v>121</v>
      </c>
      <c r="M251" s="182"/>
      <c r="N251" s="183"/>
    </row>
    <row r="252" spans="1:14" s="262" customFormat="1" ht="33" customHeight="1" x14ac:dyDescent="0.3">
      <c r="A252" s="224">
        <v>6</v>
      </c>
      <c r="B252" s="156">
        <f>$I$2+12</f>
        <v>45989</v>
      </c>
      <c r="C252" s="226" t="s">
        <v>71</v>
      </c>
      <c r="D252" s="227" t="s">
        <v>181</v>
      </c>
      <c r="E252" s="216" t="str">
        <f>VLOOKUP($F252,DATA.GV!$B$4:$D$50,2,0)</f>
        <v>01055009</v>
      </c>
      <c r="F252" s="215" t="str">
        <f>VLOOKUP($D252,'PHÂN CÔNG'!$B$7:$C$22,2,0)</f>
        <v>Nguyễn Như Tĩnh</v>
      </c>
      <c r="G252" s="254" t="s">
        <v>239</v>
      </c>
      <c r="H252" s="230" t="s">
        <v>70</v>
      </c>
      <c r="I252" s="230" t="s">
        <v>81</v>
      </c>
      <c r="J252" s="231" t="s">
        <v>115</v>
      </c>
      <c r="K252" s="231" t="s">
        <v>86</v>
      </c>
      <c r="L252" s="232" t="s">
        <v>199</v>
      </c>
      <c r="M252" s="182"/>
      <c r="N252" s="183"/>
    </row>
    <row r="253" spans="1:14" s="262" customFormat="1" ht="33" customHeight="1" x14ac:dyDescent="0.3">
      <c r="A253" s="224">
        <v>6</v>
      </c>
      <c r="B253" s="156">
        <f>$I$2+12</f>
        <v>45989</v>
      </c>
      <c r="C253" s="214" t="s">
        <v>71</v>
      </c>
      <c r="D253" s="215" t="s">
        <v>182</v>
      </c>
      <c r="E253" s="216" t="str">
        <f>VLOOKUP($F253,DATA.GV!$B$4:$D$50,2,0)</f>
        <v>01011014</v>
      </c>
      <c r="F253" s="215" t="str">
        <f>VLOOKUP($D253,'PHÂN CÔNG'!$B$7:$C$22,2,0)</f>
        <v>Hoàng Văn Luân</v>
      </c>
      <c r="G253" s="254" t="s">
        <v>239</v>
      </c>
      <c r="H253" s="217" t="s">
        <v>70</v>
      </c>
      <c r="I253" s="217" t="s">
        <v>81</v>
      </c>
      <c r="J253" s="218" t="s">
        <v>115</v>
      </c>
      <c r="K253" s="218" t="s">
        <v>86</v>
      </c>
      <c r="L253" s="219" t="s">
        <v>199</v>
      </c>
      <c r="M253" s="182"/>
      <c r="N253" s="183"/>
    </row>
    <row r="254" spans="1:14" s="123" customFormat="1" ht="33" customHeight="1" x14ac:dyDescent="0.3">
      <c r="A254" s="155">
        <v>6</v>
      </c>
      <c r="B254" s="156">
        <f>$I$2+12</f>
        <v>45989</v>
      </c>
      <c r="C254" s="40" t="s">
        <v>71</v>
      </c>
      <c r="D254" s="41" t="s">
        <v>193</v>
      </c>
      <c r="E254" s="42" t="str">
        <f>VLOOKUP($F254,DATA.GV!$B$4:$D$50,2,0)</f>
        <v>01055008</v>
      </c>
      <c r="F254" s="59" t="str">
        <f>VLOOKUP($D254,'PHÂN CÔNG'!$B$7:$C$22,2,0)</f>
        <v>Trần Văn Thanh</v>
      </c>
      <c r="G254" s="47" t="s">
        <v>245</v>
      </c>
      <c r="H254" s="145" t="s">
        <v>80</v>
      </c>
      <c r="I254" s="145" t="s">
        <v>82</v>
      </c>
      <c r="J254" s="170" t="s">
        <v>115</v>
      </c>
      <c r="K254" s="170" t="s">
        <v>86</v>
      </c>
      <c r="L254" s="171" t="s">
        <v>199</v>
      </c>
      <c r="M254" s="122"/>
    </row>
    <row r="255" spans="1:14" s="123" customFormat="1" ht="33" customHeight="1" x14ac:dyDescent="0.3">
      <c r="A255" s="124">
        <v>6</v>
      </c>
      <c r="B255" s="157">
        <f t="shared" ref="B255:B271" si="20">$I$2+12</f>
        <v>45989</v>
      </c>
      <c r="C255" s="44" t="s">
        <v>71</v>
      </c>
      <c r="D255" s="45" t="s">
        <v>194</v>
      </c>
      <c r="E255" s="46" t="str">
        <f>VLOOKUP($F255,DATA.GV!$B$4:$D$50,2,0)</f>
        <v>01055011</v>
      </c>
      <c r="F255" s="60" t="str">
        <f>VLOOKUP($D255,'PHÂN CÔNG'!$B$7:$C$22,2,0)</f>
        <v>Bùi Văn Tuấn</v>
      </c>
      <c r="G255" s="47" t="s">
        <v>245</v>
      </c>
      <c r="H255" s="149" t="s">
        <v>80</v>
      </c>
      <c r="I255" s="149" t="s">
        <v>82</v>
      </c>
      <c r="J255" s="126" t="s">
        <v>115</v>
      </c>
      <c r="K255" s="126" t="s">
        <v>86</v>
      </c>
      <c r="L255" s="127" t="s">
        <v>199</v>
      </c>
      <c r="M255" s="122"/>
    </row>
    <row r="256" spans="1:14" s="123" customFormat="1" ht="33" customHeight="1" x14ac:dyDescent="0.3">
      <c r="A256" s="124">
        <v>6</v>
      </c>
      <c r="B256" s="157">
        <f t="shared" si="20"/>
        <v>45989</v>
      </c>
      <c r="C256" s="44" t="s">
        <v>71</v>
      </c>
      <c r="D256" s="41" t="s">
        <v>195</v>
      </c>
      <c r="E256" s="46" t="str">
        <f>VLOOKUP($F256,DATA.GV!$B$4:$D$50,2,0)</f>
        <v>01055014</v>
      </c>
      <c r="F256" s="60" t="str">
        <f>VLOOKUP($D256,'PHÂN CÔNG'!$B$7:$C$22,2,0)</f>
        <v>Nguyễn Văn Phúc</v>
      </c>
      <c r="G256" s="47" t="s">
        <v>245</v>
      </c>
      <c r="H256" s="149" t="s">
        <v>80</v>
      </c>
      <c r="I256" s="149" t="s">
        <v>82</v>
      </c>
      <c r="J256" s="126" t="s">
        <v>115</v>
      </c>
      <c r="K256" s="126" t="s">
        <v>86</v>
      </c>
      <c r="L256" s="127" t="s">
        <v>199</v>
      </c>
      <c r="M256" s="122"/>
    </row>
    <row r="257" spans="1:13" s="123" customFormat="1" ht="33" customHeight="1" x14ac:dyDescent="0.3">
      <c r="A257" s="124">
        <v>6</v>
      </c>
      <c r="B257" s="157">
        <f t="shared" si="20"/>
        <v>45989</v>
      </c>
      <c r="C257" s="44" t="s">
        <v>71</v>
      </c>
      <c r="D257" s="45" t="s">
        <v>185</v>
      </c>
      <c r="E257" s="46" t="str">
        <f>VLOOKUP($F257,DATA.GV!$B$4:$D$50,2,0)</f>
        <v>01055017</v>
      </c>
      <c r="F257" s="60" t="str">
        <f>VLOOKUP($D257,'PHÂN CÔNG'!$B$7:$C$22,2,0)</f>
        <v>Nguyễn Thị Thanh Thảo</v>
      </c>
      <c r="G257" s="47" t="s">
        <v>108</v>
      </c>
      <c r="H257" s="149" t="s">
        <v>80</v>
      </c>
      <c r="I257" s="149" t="s">
        <v>82</v>
      </c>
      <c r="J257" s="126" t="s">
        <v>115</v>
      </c>
      <c r="K257" s="126" t="s">
        <v>86</v>
      </c>
      <c r="L257" s="127" t="s">
        <v>199</v>
      </c>
      <c r="M257" s="122"/>
    </row>
    <row r="258" spans="1:13" s="123" customFormat="1" ht="33" customHeight="1" x14ac:dyDescent="0.3">
      <c r="A258" s="124">
        <v>6</v>
      </c>
      <c r="B258" s="157">
        <f t="shared" si="20"/>
        <v>45989</v>
      </c>
      <c r="C258" s="44" t="s">
        <v>71</v>
      </c>
      <c r="D258" s="41" t="s">
        <v>186</v>
      </c>
      <c r="E258" s="46" t="str">
        <f>VLOOKUP($F258,DATA.GV!$B$4:$D$50,2,0)</f>
        <v>01055013</v>
      </c>
      <c r="F258" s="60" t="str">
        <f>VLOOKUP($D258,'PHÂN CÔNG'!$B$7:$C$22,2,0)</f>
        <v>Chu Hoài Lâm</v>
      </c>
      <c r="G258" s="47" t="s">
        <v>108</v>
      </c>
      <c r="H258" s="149" t="s">
        <v>80</v>
      </c>
      <c r="I258" s="149" t="s">
        <v>82</v>
      </c>
      <c r="J258" s="126" t="s">
        <v>115</v>
      </c>
      <c r="K258" s="126" t="s">
        <v>86</v>
      </c>
      <c r="L258" s="127" t="s">
        <v>199</v>
      </c>
      <c r="M258" s="122"/>
    </row>
    <row r="259" spans="1:13" s="123" customFormat="1" ht="33" customHeight="1" x14ac:dyDescent="0.3">
      <c r="A259" s="124">
        <v>6</v>
      </c>
      <c r="B259" s="157">
        <f t="shared" si="20"/>
        <v>45989</v>
      </c>
      <c r="C259" s="44" t="s">
        <v>71</v>
      </c>
      <c r="D259" s="45" t="s">
        <v>187</v>
      </c>
      <c r="E259" s="46" t="str">
        <f>VLOOKUP($F259,DATA.GV!$B$4:$D$50,2,0)</f>
        <v>01055012</v>
      </c>
      <c r="F259" s="60" t="str">
        <f>VLOOKUP($D259,'PHÂN CÔNG'!$B$7:$C$22,2,0)</f>
        <v>Đặng Duy Đồng</v>
      </c>
      <c r="G259" s="47" t="s">
        <v>108</v>
      </c>
      <c r="H259" s="149" t="s">
        <v>80</v>
      </c>
      <c r="I259" s="149" t="s">
        <v>82</v>
      </c>
      <c r="J259" s="126" t="s">
        <v>115</v>
      </c>
      <c r="K259" s="126" t="s">
        <v>86</v>
      </c>
      <c r="L259" s="127" t="s">
        <v>199</v>
      </c>
      <c r="M259" s="122"/>
    </row>
    <row r="260" spans="1:13" s="123" customFormat="1" ht="33" customHeight="1" x14ac:dyDescent="0.3">
      <c r="A260" s="224">
        <v>6</v>
      </c>
      <c r="B260" s="247">
        <f t="shared" si="20"/>
        <v>45989</v>
      </c>
      <c r="C260" s="226" t="s">
        <v>71</v>
      </c>
      <c r="D260" s="227" t="s">
        <v>183</v>
      </c>
      <c r="E260" s="216" t="str">
        <f>VLOOKUP($F260,DATA.GV!$B$4:$D$50,2,0)</f>
        <v>01011021</v>
      </c>
      <c r="F260" s="215" t="str">
        <f>VLOOKUP($D260,'PHÂN CÔNG'!$B$7:$C$22,2,0)</f>
        <v>Nguyễn Văn Hòa</v>
      </c>
      <c r="G260" s="254" t="s">
        <v>239</v>
      </c>
      <c r="H260" s="230" t="s">
        <v>70</v>
      </c>
      <c r="I260" s="230" t="s">
        <v>81</v>
      </c>
      <c r="J260" s="231" t="s">
        <v>115</v>
      </c>
      <c r="K260" s="231" t="s">
        <v>86</v>
      </c>
      <c r="L260" s="232" t="s">
        <v>199</v>
      </c>
      <c r="M260" s="122"/>
    </row>
    <row r="261" spans="1:13" s="123" customFormat="1" ht="33" customHeight="1" thickBot="1" x14ac:dyDescent="0.35">
      <c r="A261" s="224">
        <v>6</v>
      </c>
      <c r="B261" s="247">
        <f t="shared" si="20"/>
        <v>45989</v>
      </c>
      <c r="C261" s="214" t="s">
        <v>71</v>
      </c>
      <c r="D261" s="215" t="s">
        <v>184</v>
      </c>
      <c r="E261" s="216" t="str">
        <f>VLOOKUP($F261,DATA.GV!$B$4:$D$50,2,0)</f>
        <v>01055005</v>
      </c>
      <c r="F261" s="215" t="str">
        <f>VLOOKUP($D261,'PHÂN CÔNG'!$B$7:$C$22,2,0)</f>
        <v>Nguyễn Hoài Nam</v>
      </c>
      <c r="G261" s="254" t="s">
        <v>239</v>
      </c>
      <c r="H261" s="217" t="s">
        <v>70</v>
      </c>
      <c r="I261" s="217" t="s">
        <v>81</v>
      </c>
      <c r="J261" s="218" t="s">
        <v>115</v>
      </c>
      <c r="K261" s="218" t="s">
        <v>86</v>
      </c>
      <c r="L261" s="219" t="s">
        <v>199</v>
      </c>
      <c r="M261" s="122"/>
    </row>
    <row r="262" spans="1:13" s="123" customFormat="1" ht="33" customHeight="1" thickBot="1" x14ac:dyDescent="0.35">
      <c r="A262" s="118">
        <v>6</v>
      </c>
      <c r="B262" s="164">
        <f t="shared" si="20"/>
        <v>45989</v>
      </c>
      <c r="C262" s="51" t="s">
        <v>83</v>
      </c>
      <c r="D262" s="56" t="s">
        <v>188</v>
      </c>
      <c r="E262" s="53" t="str">
        <f>VLOOKUP($F262,DATA.GV!$B$4:$D$50,2,0)</f>
        <v>01011001</v>
      </c>
      <c r="F262" s="54" t="str">
        <f>VLOOKUP($D262,'PHÂN CÔNG'!$B$7:$C$22,2,0)</f>
        <v>Bùi Minh Thuấn</v>
      </c>
      <c r="G262" s="55" t="s">
        <v>245</v>
      </c>
      <c r="H262" s="143" t="s">
        <v>80</v>
      </c>
      <c r="I262" s="143" t="s">
        <v>82</v>
      </c>
      <c r="J262" s="294" t="s">
        <v>115</v>
      </c>
      <c r="K262" s="294" t="s">
        <v>86</v>
      </c>
      <c r="L262" s="295" t="s">
        <v>199</v>
      </c>
      <c r="M262" s="122"/>
    </row>
    <row r="263" spans="1:13" s="123" customFormat="1" ht="33" customHeight="1" thickBot="1" x14ac:dyDescent="0.35">
      <c r="A263" s="118">
        <v>6</v>
      </c>
      <c r="B263" s="164">
        <f t="shared" si="20"/>
        <v>45989</v>
      </c>
      <c r="C263" s="51" t="s">
        <v>83</v>
      </c>
      <c r="D263" s="56" t="s">
        <v>189</v>
      </c>
      <c r="E263" s="53" t="str">
        <f>VLOOKUP($F263,DATA.GV!$B$4:$D$50,2,0)</f>
        <v>01011014</v>
      </c>
      <c r="F263" s="54" t="str">
        <f>VLOOKUP($D263,'PHÂN CÔNG'!$B$7:$C$22,2,0)</f>
        <v>Hoàng Văn Luân</v>
      </c>
      <c r="G263" s="55" t="s">
        <v>245</v>
      </c>
      <c r="H263" s="143" t="s">
        <v>80</v>
      </c>
      <c r="I263" s="143" t="s">
        <v>82</v>
      </c>
      <c r="J263" s="294" t="s">
        <v>115</v>
      </c>
      <c r="K263" s="294" t="s">
        <v>86</v>
      </c>
      <c r="L263" s="295" t="s">
        <v>199</v>
      </c>
      <c r="M263" s="122"/>
    </row>
    <row r="264" spans="1:13" s="123" customFormat="1" ht="33" customHeight="1" thickBot="1" x14ac:dyDescent="0.35">
      <c r="A264" s="118">
        <v>6</v>
      </c>
      <c r="B264" s="164">
        <f t="shared" si="20"/>
        <v>45989</v>
      </c>
      <c r="C264" s="51" t="s">
        <v>83</v>
      </c>
      <c r="D264" s="56" t="s">
        <v>190</v>
      </c>
      <c r="E264" s="53" t="str">
        <f>VLOOKUP($F264,DATA.GV!$B$4:$D$50,2,0)</f>
        <v>01011021</v>
      </c>
      <c r="F264" s="54" t="str">
        <f>VLOOKUP($D264,'PHÂN CÔNG'!$B$7:$C$22,2,0)</f>
        <v>Nguyễn Văn Hòa</v>
      </c>
      <c r="G264" s="55" t="s">
        <v>245</v>
      </c>
      <c r="H264" s="143" t="s">
        <v>80</v>
      </c>
      <c r="I264" s="143" t="s">
        <v>82</v>
      </c>
      <c r="J264" s="294" t="s">
        <v>115</v>
      </c>
      <c r="K264" s="294" t="s">
        <v>86</v>
      </c>
      <c r="L264" s="295" t="s">
        <v>199</v>
      </c>
      <c r="M264" s="122"/>
    </row>
    <row r="265" spans="1:13" s="123" customFormat="1" ht="33" customHeight="1" thickBot="1" x14ac:dyDescent="0.35">
      <c r="A265" s="118">
        <v>6</v>
      </c>
      <c r="B265" s="164">
        <f t="shared" si="20"/>
        <v>45989</v>
      </c>
      <c r="C265" s="51" t="s">
        <v>83</v>
      </c>
      <c r="D265" s="56" t="s">
        <v>196</v>
      </c>
      <c r="E265" s="53" t="str">
        <f>VLOOKUP($F265,DATA.GV!$B$4:$D$50,2,0)</f>
        <v>01055001</v>
      </c>
      <c r="F265" s="54" t="str">
        <f>VLOOKUP($D265,'PHÂN CÔNG'!$B$7:$C$22,2,0)</f>
        <v>Hồ Sỹ Năm</v>
      </c>
      <c r="G265" s="55" t="s">
        <v>108</v>
      </c>
      <c r="H265" s="143" t="s">
        <v>80</v>
      </c>
      <c r="I265" s="143" t="s">
        <v>82</v>
      </c>
      <c r="J265" s="294" t="s">
        <v>115</v>
      </c>
      <c r="K265" s="294" t="s">
        <v>86</v>
      </c>
      <c r="L265" s="295" t="s">
        <v>199</v>
      </c>
      <c r="M265" s="122"/>
    </row>
    <row r="266" spans="1:13" s="123" customFormat="1" ht="33" customHeight="1" thickBot="1" x14ac:dyDescent="0.35">
      <c r="A266" s="118">
        <v>6</v>
      </c>
      <c r="B266" s="164">
        <f t="shared" si="20"/>
        <v>45989</v>
      </c>
      <c r="C266" s="51" t="s">
        <v>83</v>
      </c>
      <c r="D266" s="56" t="s">
        <v>191</v>
      </c>
      <c r="E266" s="53" t="str">
        <f>VLOOKUP($F266,DATA.GV!$B$4:$D$50,2,0)</f>
        <v>01055007</v>
      </c>
      <c r="F266" s="54" t="str">
        <f>VLOOKUP($D266,'PHÂN CÔNG'!$B$7:$C$22,2,0)</f>
        <v>Lê Minh Thanh</v>
      </c>
      <c r="G266" s="55" t="s">
        <v>108</v>
      </c>
      <c r="H266" s="143" t="s">
        <v>80</v>
      </c>
      <c r="I266" s="143" t="s">
        <v>82</v>
      </c>
      <c r="J266" s="294" t="s">
        <v>115</v>
      </c>
      <c r="K266" s="294" t="s">
        <v>86</v>
      </c>
      <c r="L266" s="295" t="s">
        <v>199</v>
      </c>
      <c r="M266" s="122"/>
    </row>
    <row r="267" spans="1:13" s="123" customFormat="1" ht="33" customHeight="1" thickBot="1" x14ac:dyDescent="0.35">
      <c r="A267" s="296">
        <v>6</v>
      </c>
      <c r="B267" s="297">
        <f t="shared" si="20"/>
        <v>45989</v>
      </c>
      <c r="C267" s="51" t="s">
        <v>83</v>
      </c>
      <c r="D267" s="56" t="s">
        <v>192</v>
      </c>
      <c r="E267" s="112" t="str">
        <f>VLOOKUP($F267,DATA.GV!$B$4:$D$50,2,0)</f>
        <v>01055003</v>
      </c>
      <c r="F267" s="113" t="str">
        <f>VLOOKUP($D267,'PHÂN CÔNG'!$B$7:$C$22,2,0)</f>
        <v>Lương Hữu Phước</v>
      </c>
      <c r="G267" s="55" t="s">
        <v>108</v>
      </c>
      <c r="H267" s="298" t="s">
        <v>80</v>
      </c>
      <c r="I267" s="298" t="s">
        <v>82</v>
      </c>
      <c r="J267" s="299" t="s">
        <v>115</v>
      </c>
      <c r="K267" s="299" t="s">
        <v>86</v>
      </c>
      <c r="L267" s="300" t="s">
        <v>199</v>
      </c>
      <c r="M267" s="122"/>
    </row>
    <row r="268" spans="1:13" s="183" customFormat="1" ht="33" customHeight="1" thickBot="1" x14ac:dyDescent="0.35">
      <c r="A268" s="282">
        <v>6</v>
      </c>
      <c r="B268" s="255">
        <f t="shared" ref="B268:B270" si="21">$I$2+1</f>
        <v>45978</v>
      </c>
      <c r="C268" s="256" t="s">
        <v>84</v>
      </c>
      <c r="D268" s="257" t="s">
        <v>181</v>
      </c>
      <c r="E268" s="287" t="str">
        <f>VLOOKUP($F268,DATA.GV!$B$4:$D$50,2,0)</f>
        <v>01055009</v>
      </c>
      <c r="F268" s="288" t="str">
        <f>VLOOKUP($D268,'PHÂN CÔNG'!$B$7:$C$22,2,0)</f>
        <v>Nguyễn Như Tĩnh</v>
      </c>
      <c r="G268" s="258" t="s">
        <v>253</v>
      </c>
      <c r="H268" s="259" t="s">
        <v>70</v>
      </c>
      <c r="I268" s="259" t="s">
        <v>118</v>
      </c>
      <c r="J268" s="260" t="s">
        <v>119</v>
      </c>
      <c r="K268" s="260" t="s">
        <v>120</v>
      </c>
      <c r="L268" s="261" t="s">
        <v>121</v>
      </c>
      <c r="M268" s="182"/>
    </row>
    <row r="269" spans="1:13" s="183" customFormat="1" ht="33" customHeight="1" thickBot="1" x14ac:dyDescent="0.35">
      <c r="A269" s="282">
        <v>6</v>
      </c>
      <c r="B269" s="255">
        <f t="shared" si="21"/>
        <v>45978</v>
      </c>
      <c r="C269" s="256" t="s">
        <v>84</v>
      </c>
      <c r="D269" s="263" t="s">
        <v>182</v>
      </c>
      <c r="E269" s="287" t="str">
        <f>VLOOKUP($F269,DATA.GV!$B$4:$D$50,2,0)</f>
        <v>01011014</v>
      </c>
      <c r="F269" s="288" t="str">
        <f>VLOOKUP($D269,'PHÂN CÔNG'!$B$7:$C$22,2,0)</f>
        <v>Hoàng Văn Luân</v>
      </c>
      <c r="G269" s="258" t="s">
        <v>253</v>
      </c>
      <c r="H269" s="259" t="s">
        <v>70</v>
      </c>
      <c r="I269" s="259" t="s">
        <v>118</v>
      </c>
      <c r="J269" s="260" t="s">
        <v>119</v>
      </c>
      <c r="K269" s="260" t="s">
        <v>120</v>
      </c>
      <c r="L269" s="261" t="s">
        <v>121</v>
      </c>
      <c r="M269" s="182"/>
    </row>
    <row r="270" spans="1:13" s="183" customFormat="1" ht="33" customHeight="1" thickBot="1" x14ac:dyDescent="0.35">
      <c r="A270" s="282">
        <v>6</v>
      </c>
      <c r="B270" s="255">
        <f t="shared" si="21"/>
        <v>45978</v>
      </c>
      <c r="C270" s="256" t="s">
        <v>84</v>
      </c>
      <c r="D270" s="257" t="s">
        <v>183</v>
      </c>
      <c r="E270" s="287" t="str">
        <f>VLOOKUP($F270,DATA.GV!$B$4:$D$50,2,0)</f>
        <v>01011021</v>
      </c>
      <c r="F270" s="288" t="str">
        <f>VLOOKUP($D270,'PHÂN CÔNG'!$B$7:$C$22,2,0)</f>
        <v>Nguyễn Văn Hòa</v>
      </c>
      <c r="G270" s="258" t="s">
        <v>253</v>
      </c>
      <c r="H270" s="259" t="s">
        <v>70</v>
      </c>
      <c r="I270" s="259" t="s">
        <v>118</v>
      </c>
      <c r="J270" s="260" t="s">
        <v>119</v>
      </c>
      <c r="K270" s="260" t="s">
        <v>120</v>
      </c>
      <c r="L270" s="261" t="s">
        <v>121</v>
      </c>
      <c r="M270" s="182"/>
    </row>
    <row r="271" spans="1:13" s="183" customFormat="1" ht="33" customHeight="1" thickBot="1" x14ac:dyDescent="0.35">
      <c r="A271" s="264">
        <v>6</v>
      </c>
      <c r="B271" s="265">
        <f t="shared" si="20"/>
        <v>45989</v>
      </c>
      <c r="C271" s="266" t="s">
        <v>84</v>
      </c>
      <c r="D271" s="257" t="s">
        <v>184</v>
      </c>
      <c r="E271" s="287" t="str">
        <f>VLOOKUP($F271,DATA.GV!$B$4:$D$50,2,0)</f>
        <v>01055005</v>
      </c>
      <c r="F271" s="288" t="str">
        <f>VLOOKUP($D271,'PHÂN CÔNG'!$B$7:$C$22,2,0)</f>
        <v>Nguyễn Hoài Nam</v>
      </c>
      <c r="G271" s="258" t="s">
        <v>253</v>
      </c>
      <c r="H271" s="269" t="s">
        <v>70</v>
      </c>
      <c r="I271" s="269" t="s">
        <v>118</v>
      </c>
      <c r="J271" s="270" t="s">
        <v>119</v>
      </c>
      <c r="K271" s="270" t="s">
        <v>120</v>
      </c>
      <c r="L271" s="271" t="s">
        <v>121</v>
      </c>
      <c r="M271" s="182"/>
    </row>
    <row r="272" spans="1:13" s="139" customFormat="1" ht="33" customHeight="1" x14ac:dyDescent="0.3">
      <c r="A272" s="167">
        <v>7</v>
      </c>
      <c r="B272" s="156">
        <f>$I$2+13</f>
        <v>45990</v>
      </c>
      <c r="C272" s="40" t="s">
        <v>71</v>
      </c>
      <c r="D272" s="41" t="s">
        <v>188</v>
      </c>
      <c r="E272" s="42" t="str">
        <f>VLOOKUP($F272,DATA.GV!$B$4:$D$50,2,0)</f>
        <v>01011001</v>
      </c>
      <c r="F272" s="59" t="str">
        <f>VLOOKUP($D272,'PHÂN CÔNG'!$B$7:$C$22,2,0)</f>
        <v>Bùi Minh Thuấn</v>
      </c>
      <c r="G272" s="47" t="s">
        <v>108</v>
      </c>
      <c r="H272" s="145" t="s">
        <v>80</v>
      </c>
      <c r="I272" s="145" t="s">
        <v>82</v>
      </c>
      <c r="J272" s="146" t="s">
        <v>115</v>
      </c>
      <c r="K272" s="146" t="s">
        <v>86</v>
      </c>
      <c r="L272" s="147" t="s">
        <v>199</v>
      </c>
      <c r="M272" s="138"/>
    </row>
    <row r="273" spans="1:13" s="139" customFormat="1" ht="33" customHeight="1" x14ac:dyDescent="0.3">
      <c r="A273" s="140">
        <v>7</v>
      </c>
      <c r="B273" s="157">
        <f t="shared" ref="B273:B295" si="22">$I$2+13</f>
        <v>45990</v>
      </c>
      <c r="C273" s="44" t="s">
        <v>71</v>
      </c>
      <c r="D273" s="45" t="s">
        <v>189</v>
      </c>
      <c r="E273" s="46" t="str">
        <f>VLOOKUP($F273,DATA.GV!$B$4:$D$50,2,0)</f>
        <v>01011014</v>
      </c>
      <c r="F273" s="60" t="str">
        <f>VLOOKUP($D273,'PHÂN CÔNG'!$B$7:$C$22,2,0)</f>
        <v>Hoàng Văn Luân</v>
      </c>
      <c r="G273" s="47" t="s">
        <v>108</v>
      </c>
      <c r="H273" s="149" t="s">
        <v>80</v>
      </c>
      <c r="I273" s="149" t="s">
        <v>82</v>
      </c>
      <c r="J273" s="126" t="s">
        <v>115</v>
      </c>
      <c r="K273" s="126" t="s">
        <v>86</v>
      </c>
      <c r="L273" s="127" t="s">
        <v>199</v>
      </c>
      <c r="M273" s="138"/>
    </row>
    <row r="274" spans="1:13" s="139" customFormat="1" ht="33" customHeight="1" x14ac:dyDescent="0.3">
      <c r="A274" s="140">
        <v>7</v>
      </c>
      <c r="B274" s="157">
        <f t="shared" si="22"/>
        <v>45990</v>
      </c>
      <c r="C274" s="44" t="s">
        <v>71</v>
      </c>
      <c r="D274" s="45" t="s">
        <v>190</v>
      </c>
      <c r="E274" s="46" t="str">
        <f>VLOOKUP($F274,DATA.GV!$B$4:$D$50,2,0)</f>
        <v>01011021</v>
      </c>
      <c r="F274" s="60" t="str">
        <f>VLOOKUP($D274,'PHÂN CÔNG'!$B$7:$C$22,2,0)</f>
        <v>Nguyễn Văn Hòa</v>
      </c>
      <c r="G274" s="47" t="s">
        <v>108</v>
      </c>
      <c r="H274" s="149" t="s">
        <v>80</v>
      </c>
      <c r="I274" s="149" t="s">
        <v>82</v>
      </c>
      <c r="J274" s="126" t="s">
        <v>115</v>
      </c>
      <c r="K274" s="126" t="s">
        <v>86</v>
      </c>
      <c r="L274" s="127" t="s">
        <v>199</v>
      </c>
      <c r="M274" s="138"/>
    </row>
    <row r="275" spans="1:13" s="139" customFormat="1" ht="33" customHeight="1" x14ac:dyDescent="0.3">
      <c r="A275" s="140">
        <v>7</v>
      </c>
      <c r="B275" s="157">
        <f t="shared" si="22"/>
        <v>45990</v>
      </c>
      <c r="C275" s="44" t="s">
        <v>71</v>
      </c>
      <c r="D275" s="45" t="s">
        <v>196</v>
      </c>
      <c r="E275" s="46" t="str">
        <f>VLOOKUP($F275,DATA.GV!$B$4:$D$50,2,0)</f>
        <v>01055001</v>
      </c>
      <c r="F275" s="60" t="str">
        <f>VLOOKUP($D275,'PHÂN CÔNG'!$B$7:$C$22,2,0)</f>
        <v>Hồ Sỹ Năm</v>
      </c>
      <c r="G275" s="47" t="s">
        <v>245</v>
      </c>
      <c r="H275" s="149" t="s">
        <v>80</v>
      </c>
      <c r="I275" s="149" t="s">
        <v>82</v>
      </c>
      <c r="J275" s="126" t="s">
        <v>115</v>
      </c>
      <c r="K275" s="126" t="s">
        <v>86</v>
      </c>
      <c r="L275" s="127" t="s">
        <v>199</v>
      </c>
      <c r="M275" s="138"/>
    </row>
    <row r="276" spans="1:13" s="139" customFormat="1" ht="33" customHeight="1" x14ac:dyDescent="0.3">
      <c r="A276" s="140">
        <v>7</v>
      </c>
      <c r="B276" s="157">
        <f t="shared" si="22"/>
        <v>45990</v>
      </c>
      <c r="C276" s="44" t="s">
        <v>71</v>
      </c>
      <c r="D276" s="45" t="s">
        <v>191</v>
      </c>
      <c r="E276" s="46" t="str">
        <f>VLOOKUP($F276,DATA.GV!$B$4:$D$50,2,0)</f>
        <v>01055007</v>
      </c>
      <c r="F276" s="60" t="str">
        <f>VLOOKUP($D276,'PHÂN CÔNG'!$B$7:$C$22,2,0)</f>
        <v>Lê Minh Thanh</v>
      </c>
      <c r="G276" s="47" t="s">
        <v>245</v>
      </c>
      <c r="H276" s="149" t="s">
        <v>80</v>
      </c>
      <c r="I276" s="149" t="s">
        <v>82</v>
      </c>
      <c r="J276" s="126" t="s">
        <v>115</v>
      </c>
      <c r="K276" s="126" t="s">
        <v>86</v>
      </c>
      <c r="L276" s="127" t="s">
        <v>199</v>
      </c>
      <c r="M276" s="138"/>
    </row>
    <row r="277" spans="1:13" s="139" customFormat="1" ht="33" customHeight="1" x14ac:dyDescent="0.3">
      <c r="A277" s="140">
        <v>7</v>
      </c>
      <c r="B277" s="157">
        <f t="shared" si="22"/>
        <v>45990</v>
      </c>
      <c r="C277" s="44" t="s">
        <v>71</v>
      </c>
      <c r="D277" s="45" t="s">
        <v>192</v>
      </c>
      <c r="E277" s="46" t="str">
        <f>VLOOKUP($F277,DATA.GV!$B$4:$D$50,2,0)</f>
        <v>01055003</v>
      </c>
      <c r="F277" s="60" t="str">
        <f>VLOOKUP($D277,'PHÂN CÔNG'!$B$7:$C$22,2,0)</f>
        <v>Lương Hữu Phước</v>
      </c>
      <c r="G277" s="47" t="s">
        <v>245</v>
      </c>
      <c r="H277" s="149" t="s">
        <v>80</v>
      </c>
      <c r="I277" s="149" t="s">
        <v>82</v>
      </c>
      <c r="J277" s="126" t="s">
        <v>115</v>
      </c>
      <c r="K277" s="126" t="s">
        <v>86</v>
      </c>
      <c r="L277" s="127" t="s">
        <v>199</v>
      </c>
      <c r="M277" s="138"/>
    </row>
    <row r="278" spans="1:13" s="139" customFormat="1" ht="33" customHeight="1" x14ac:dyDescent="0.3">
      <c r="A278" s="140">
        <v>7</v>
      </c>
      <c r="B278" s="157">
        <f t="shared" si="22"/>
        <v>45990</v>
      </c>
      <c r="C278" s="44" t="s">
        <v>71</v>
      </c>
      <c r="D278" s="45" t="s">
        <v>193</v>
      </c>
      <c r="E278" s="46" t="str">
        <f>VLOOKUP($F278,DATA.GV!$B$4:$D$50,2,0)</f>
        <v>01055008</v>
      </c>
      <c r="F278" s="60" t="str">
        <f>VLOOKUP($D278,'PHÂN CÔNG'!$B$7:$C$22,2,0)</f>
        <v>Trần Văn Thanh</v>
      </c>
      <c r="G278" s="47" t="s">
        <v>108</v>
      </c>
      <c r="H278" s="149" t="s">
        <v>80</v>
      </c>
      <c r="I278" s="149" t="s">
        <v>82</v>
      </c>
      <c r="J278" s="126" t="s">
        <v>115</v>
      </c>
      <c r="K278" s="126" t="s">
        <v>86</v>
      </c>
      <c r="L278" s="127" t="s">
        <v>199</v>
      </c>
      <c r="M278" s="138"/>
    </row>
    <row r="279" spans="1:13" s="139" customFormat="1" ht="33" customHeight="1" x14ac:dyDescent="0.3">
      <c r="A279" s="140">
        <v>7</v>
      </c>
      <c r="B279" s="157">
        <f t="shared" si="22"/>
        <v>45990</v>
      </c>
      <c r="C279" s="44" t="s">
        <v>71</v>
      </c>
      <c r="D279" s="45" t="s">
        <v>194</v>
      </c>
      <c r="E279" s="46" t="str">
        <f>VLOOKUP($F279,DATA.GV!$B$4:$D$50,2,0)</f>
        <v>01055011</v>
      </c>
      <c r="F279" s="60" t="str">
        <f>VLOOKUP($D279,'PHÂN CÔNG'!$B$7:$C$22,2,0)</f>
        <v>Bùi Văn Tuấn</v>
      </c>
      <c r="G279" s="47" t="s">
        <v>108</v>
      </c>
      <c r="H279" s="149" t="s">
        <v>80</v>
      </c>
      <c r="I279" s="149" t="s">
        <v>82</v>
      </c>
      <c r="J279" s="126" t="s">
        <v>115</v>
      </c>
      <c r="K279" s="126" t="s">
        <v>86</v>
      </c>
      <c r="L279" s="127" t="s">
        <v>199</v>
      </c>
      <c r="M279" s="138"/>
    </row>
    <row r="280" spans="1:13" s="139" customFormat="1" ht="33" customHeight="1" x14ac:dyDescent="0.3">
      <c r="A280" s="140">
        <v>7</v>
      </c>
      <c r="B280" s="157">
        <f t="shared" si="22"/>
        <v>45990</v>
      </c>
      <c r="C280" s="44" t="s">
        <v>71</v>
      </c>
      <c r="D280" s="45" t="s">
        <v>195</v>
      </c>
      <c r="E280" s="46" t="str">
        <f>VLOOKUP($F280,DATA.GV!$B$4:$D$50,2,0)</f>
        <v>01055014</v>
      </c>
      <c r="F280" s="60" t="str">
        <f>VLOOKUP($D280,'PHÂN CÔNG'!$B$7:$C$22,2,0)</f>
        <v>Nguyễn Văn Phúc</v>
      </c>
      <c r="G280" s="47" t="s">
        <v>108</v>
      </c>
      <c r="H280" s="149" t="s">
        <v>80</v>
      </c>
      <c r="I280" s="149" t="s">
        <v>82</v>
      </c>
      <c r="J280" s="126" t="s">
        <v>115</v>
      </c>
      <c r="K280" s="126" t="s">
        <v>86</v>
      </c>
      <c r="L280" s="127" t="s">
        <v>199</v>
      </c>
      <c r="M280" s="138"/>
    </row>
    <row r="281" spans="1:13" s="139" customFormat="1" ht="33" customHeight="1" x14ac:dyDescent="0.3">
      <c r="A281" s="140">
        <v>7</v>
      </c>
      <c r="B281" s="157">
        <f t="shared" si="22"/>
        <v>45990</v>
      </c>
      <c r="C281" s="44" t="s">
        <v>71</v>
      </c>
      <c r="D281" s="45" t="s">
        <v>185</v>
      </c>
      <c r="E281" s="46" t="str">
        <f>VLOOKUP($F281,DATA.GV!$B$4:$D$50,2,0)</f>
        <v>01055017</v>
      </c>
      <c r="F281" s="60" t="str">
        <f>VLOOKUP($D281,'PHÂN CÔNG'!$B$7:$C$22,2,0)</f>
        <v>Nguyễn Thị Thanh Thảo</v>
      </c>
      <c r="G281" s="47" t="s">
        <v>245</v>
      </c>
      <c r="H281" s="149" t="s">
        <v>80</v>
      </c>
      <c r="I281" s="149" t="s">
        <v>82</v>
      </c>
      <c r="J281" s="126" t="s">
        <v>115</v>
      </c>
      <c r="K281" s="126" t="s">
        <v>86</v>
      </c>
      <c r="L281" s="127" t="s">
        <v>199</v>
      </c>
      <c r="M281" s="138"/>
    </row>
    <row r="282" spans="1:13" s="139" customFormat="1" ht="33" customHeight="1" x14ac:dyDescent="0.3">
      <c r="A282" s="140">
        <v>7</v>
      </c>
      <c r="B282" s="157">
        <f t="shared" si="22"/>
        <v>45990</v>
      </c>
      <c r="C282" s="44" t="s">
        <v>71</v>
      </c>
      <c r="D282" s="45" t="s">
        <v>186</v>
      </c>
      <c r="E282" s="46" t="str">
        <f>VLOOKUP($F282,DATA.GV!$B$4:$D$50,2,0)</f>
        <v>01055013</v>
      </c>
      <c r="F282" s="60" t="str">
        <f>VLOOKUP($D282,'PHÂN CÔNG'!$B$7:$C$22,2,0)</f>
        <v>Chu Hoài Lâm</v>
      </c>
      <c r="G282" s="47" t="s">
        <v>245</v>
      </c>
      <c r="H282" s="149" t="s">
        <v>80</v>
      </c>
      <c r="I282" s="149" t="s">
        <v>82</v>
      </c>
      <c r="J282" s="126" t="s">
        <v>115</v>
      </c>
      <c r="K282" s="126" t="s">
        <v>86</v>
      </c>
      <c r="L282" s="127" t="s">
        <v>199</v>
      </c>
      <c r="M282" s="138"/>
    </row>
    <row r="283" spans="1:13" s="139" customFormat="1" ht="33" customHeight="1" thickBot="1" x14ac:dyDescent="0.35">
      <c r="A283" s="168">
        <v>7</v>
      </c>
      <c r="B283" s="158">
        <f t="shared" si="22"/>
        <v>45990</v>
      </c>
      <c r="C283" s="48" t="s">
        <v>71</v>
      </c>
      <c r="D283" s="49" t="s">
        <v>187</v>
      </c>
      <c r="E283" s="50" t="str">
        <f>VLOOKUP($F283,DATA.GV!$B$4:$D$50,2,0)</f>
        <v>01055012</v>
      </c>
      <c r="F283" s="61" t="str">
        <f>VLOOKUP($D283,'PHÂN CÔNG'!$B$7:$C$22,2,0)</f>
        <v>Đặng Duy Đồng</v>
      </c>
      <c r="G283" s="47" t="s">
        <v>245</v>
      </c>
      <c r="H283" s="159" t="s">
        <v>80</v>
      </c>
      <c r="I283" s="159" t="s">
        <v>82</v>
      </c>
      <c r="J283" s="132" t="s">
        <v>115</v>
      </c>
      <c r="K283" s="132" t="s">
        <v>86</v>
      </c>
      <c r="L283" s="133" t="s">
        <v>199</v>
      </c>
      <c r="M283" s="138"/>
    </row>
    <row r="284" spans="1:13" s="139" customFormat="1" ht="33" customHeight="1" thickBot="1" x14ac:dyDescent="0.35">
      <c r="A284" s="169">
        <v>7</v>
      </c>
      <c r="B284" s="161">
        <f t="shared" si="22"/>
        <v>45990</v>
      </c>
      <c r="C284" s="51" t="s">
        <v>83</v>
      </c>
      <c r="D284" s="63" t="s">
        <v>188</v>
      </c>
      <c r="E284" s="51" t="str">
        <f>VLOOKUP($F284,DATA.GV!$B$4:$D$50,2,0)</f>
        <v>01011001</v>
      </c>
      <c r="F284" s="52" t="str">
        <f>VLOOKUP($D284,'PHÂN CÔNG'!$B$7:$C$22,2,0)</f>
        <v>Bùi Minh Thuấn</v>
      </c>
      <c r="G284" s="115" t="s">
        <v>259</v>
      </c>
      <c r="H284" s="152" t="s">
        <v>80</v>
      </c>
      <c r="I284" s="152" t="s">
        <v>78</v>
      </c>
      <c r="J284" s="162" t="s">
        <v>265</v>
      </c>
      <c r="K284" s="162" t="s">
        <v>87</v>
      </c>
      <c r="L284" s="163" t="s">
        <v>266</v>
      </c>
      <c r="M284" s="138"/>
    </row>
    <row r="285" spans="1:13" s="139" customFormat="1" ht="33" customHeight="1" thickBot="1" x14ac:dyDescent="0.35">
      <c r="A285" s="141">
        <v>7</v>
      </c>
      <c r="B285" s="164">
        <f t="shared" si="22"/>
        <v>45990</v>
      </c>
      <c r="C285" s="53" t="s">
        <v>83</v>
      </c>
      <c r="D285" s="56" t="s">
        <v>189</v>
      </c>
      <c r="E285" s="53" t="str">
        <f>VLOOKUP($F285,DATA.GV!$B$4:$D$50,2,0)</f>
        <v>01011014</v>
      </c>
      <c r="F285" s="54" t="str">
        <f>VLOOKUP($D285,'PHÂN CÔNG'!$B$7:$C$22,2,0)</f>
        <v>Hoàng Văn Luân</v>
      </c>
      <c r="G285" s="115" t="s">
        <v>259</v>
      </c>
      <c r="H285" s="143" t="s">
        <v>80</v>
      </c>
      <c r="I285" s="152" t="s">
        <v>78</v>
      </c>
      <c r="J285" s="162" t="s">
        <v>265</v>
      </c>
      <c r="K285" s="162" t="s">
        <v>87</v>
      </c>
      <c r="L285" s="163" t="s">
        <v>266</v>
      </c>
      <c r="M285" s="138"/>
    </row>
    <row r="286" spans="1:13" s="139" customFormat="1" ht="33" customHeight="1" thickBot="1" x14ac:dyDescent="0.35">
      <c r="A286" s="141">
        <v>7</v>
      </c>
      <c r="B286" s="164">
        <f t="shared" si="22"/>
        <v>45990</v>
      </c>
      <c r="C286" s="53" t="s">
        <v>83</v>
      </c>
      <c r="D286" s="56" t="s">
        <v>190</v>
      </c>
      <c r="E286" s="53" t="str">
        <f>VLOOKUP($F286,DATA.GV!$B$4:$D$50,2,0)</f>
        <v>01011021</v>
      </c>
      <c r="F286" s="54" t="str">
        <f>VLOOKUP($D286,'PHÂN CÔNG'!$B$7:$C$22,2,0)</f>
        <v>Nguyễn Văn Hòa</v>
      </c>
      <c r="G286" s="115" t="s">
        <v>259</v>
      </c>
      <c r="H286" s="143" t="s">
        <v>80</v>
      </c>
      <c r="I286" s="152" t="s">
        <v>78</v>
      </c>
      <c r="J286" s="162" t="s">
        <v>265</v>
      </c>
      <c r="K286" s="162" t="s">
        <v>87</v>
      </c>
      <c r="L286" s="163" t="s">
        <v>266</v>
      </c>
      <c r="M286" s="138"/>
    </row>
    <row r="287" spans="1:13" s="139" customFormat="1" ht="33" customHeight="1" thickBot="1" x14ac:dyDescent="0.35">
      <c r="A287" s="141">
        <v>7</v>
      </c>
      <c r="B287" s="164">
        <f t="shared" si="22"/>
        <v>45990</v>
      </c>
      <c r="C287" s="53" t="s">
        <v>83</v>
      </c>
      <c r="D287" s="56" t="s">
        <v>196</v>
      </c>
      <c r="E287" s="53" t="str">
        <f>VLOOKUP($F287,DATA.GV!$B$4:$D$50,2,0)</f>
        <v>01055001</v>
      </c>
      <c r="F287" s="54" t="str">
        <f>VLOOKUP($D287,'PHÂN CÔNG'!$B$7:$C$22,2,0)</f>
        <v>Hồ Sỹ Năm</v>
      </c>
      <c r="G287" s="115" t="s">
        <v>259</v>
      </c>
      <c r="H287" s="143" t="s">
        <v>80</v>
      </c>
      <c r="I287" s="152" t="s">
        <v>78</v>
      </c>
      <c r="J287" s="162" t="s">
        <v>265</v>
      </c>
      <c r="K287" s="162" t="s">
        <v>87</v>
      </c>
      <c r="L287" s="163" t="s">
        <v>266</v>
      </c>
      <c r="M287" s="138"/>
    </row>
    <row r="288" spans="1:13" s="139" customFormat="1" ht="33" customHeight="1" thickBot="1" x14ac:dyDescent="0.35">
      <c r="A288" s="141">
        <v>7</v>
      </c>
      <c r="B288" s="164">
        <f t="shared" si="22"/>
        <v>45990</v>
      </c>
      <c r="C288" s="53" t="s">
        <v>83</v>
      </c>
      <c r="D288" s="56" t="s">
        <v>191</v>
      </c>
      <c r="E288" s="53" t="str">
        <f>VLOOKUP($F288,DATA.GV!$B$4:$D$50,2,0)</f>
        <v>01055007</v>
      </c>
      <c r="F288" s="54" t="str">
        <f>VLOOKUP($D288,'PHÂN CÔNG'!$B$7:$C$22,2,0)</f>
        <v>Lê Minh Thanh</v>
      </c>
      <c r="G288" s="115" t="s">
        <v>259</v>
      </c>
      <c r="H288" s="143" t="s">
        <v>80</v>
      </c>
      <c r="I288" s="152" t="s">
        <v>78</v>
      </c>
      <c r="J288" s="162" t="s">
        <v>265</v>
      </c>
      <c r="K288" s="162" t="s">
        <v>87</v>
      </c>
      <c r="L288" s="163" t="s">
        <v>266</v>
      </c>
      <c r="M288" s="138"/>
    </row>
    <row r="289" spans="1:13" s="139" customFormat="1" ht="33" customHeight="1" thickBot="1" x14ac:dyDescent="0.35">
      <c r="A289" s="141">
        <v>7</v>
      </c>
      <c r="B289" s="164">
        <f t="shared" si="22"/>
        <v>45990</v>
      </c>
      <c r="C289" s="53" t="s">
        <v>83</v>
      </c>
      <c r="D289" s="56" t="s">
        <v>192</v>
      </c>
      <c r="E289" s="53" t="str">
        <f>VLOOKUP($F289,DATA.GV!$B$4:$D$50,2,0)</f>
        <v>01055003</v>
      </c>
      <c r="F289" s="54" t="str">
        <f>VLOOKUP($D289,'PHÂN CÔNG'!$B$7:$C$22,2,0)</f>
        <v>Lương Hữu Phước</v>
      </c>
      <c r="G289" s="115" t="s">
        <v>259</v>
      </c>
      <c r="H289" s="143" t="s">
        <v>80</v>
      </c>
      <c r="I289" s="152" t="s">
        <v>78</v>
      </c>
      <c r="J289" s="162" t="s">
        <v>265</v>
      </c>
      <c r="K289" s="162" t="s">
        <v>87</v>
      </c>
      <c r="L289" s="163" t="s">
        <v>266</v>
      </c>
      <c r="M289" s="138"/>
    </row>
    <row r="290" spans="1:13" s="139" customFormat="1" ht="33" customHeight="1" thickBot="1" x14ac:dyDescent="0.35">
      <c r="A290" s="141">
        <v>7</v>
      </c>
      <c r="B290" s="164">
        <f t="shared" si="22"/>
        <v>45990</v>
      </c>
      <c r="C290" s="53" t="s">
        <v>83</v>
      </c>
      <c r="D290" s="56" t="s">
        <v>193</v>
      </c>
      <c r="E290" s="53" t="str">
        <f>VLOOKUP($F290,DATA.GV!$B$4:$D$50,2,0)</f>
        <v>01055008</v>
      </c>
      <c r="F290" s="54" t="str">
        <f>VLOOKUP($D290,'PHÂN CÔNG'!$B$7:$C$22,2,0)</f>
        <v>Trần Văn Thanh</v>
      </c>
      <c r="G290" s="115" t="s">
        <v>259</v>
      </c>
      <c r="H290" s="143" t="s">
        <v>80</v>
      </c>
      <c r="I290" s="152" t="s">
        <v>78</v>
      </c>
      <c r="J290" s="162" t="s">
        <v>265</v>
      </c>
      <c r="K290" s="162" t="s">
        <v>87</v>
      </c>
      <c r="L290" s="163" t="s">
        <v>266</v>
      </c>
      <c r="M290" s="138"/>
    </row>
    <row r="291" spans="1:13" s="139" customFormat="1" ht="33" customHeight="1" thickBot="1" x14ac:dyDescent="0.35">
      <c r="A291" s="141">
        <v>7</v>
      </c>
      <c r="B291" s="164">
        <f t="shared" si="22"/>
        <v>45990</v>
      </c>
      <c r="C291" s="53" t="s">
        <v>83</v>
      </c>
      <c r="D291" s="56" t="s">
        <v>194</v>
      </c>
      <c r="E291" s="53" t="str">
        <f>VLOOKUP($F291,DATA.GV!$B$4:$D$50,2,0)</f>
        <v>01055011</v>
      </c>
      <c r="F291" s="54" t="str">
        <f>VLOOKUP($D291,'PHÂN CÔNG'!$B$7:$C$22,2,0)</f>
        <v>Bùi Văn Tuấn</v>
      </c>
      <c r="G291" s="115" t="s">
        <v>259</v>
      </c>
      <c r="H291" s="143" t="s">
        <v>80</v>
      </c>
      <c r="I291" s="152" t="s">
        <v>78</v>
      </c>
      <c r="J291" s="162" t="s">
        <v>265</v>
      </c>
      <c r="K291" s="162" t="s">
        <v>87</v>
      </c>
      <c r="L291" s="163" t="s">
        <v>266</v>
      </c>
      <c r="M291" s="138"/>
    </row>
    <row r="292" spans="1:13" s="139" customFormat="1" ht="33" customHeight="1" thickBot="1" x14ac:dyDescent="0.35">
      <c r="A292" s="141">
        <v>7</v>
      </c>
      <c r="B292" s="164">
        <f t="shared" si="22"/>
        <v>45990</v>
      </c>
      <c r="C292" s="53" t="s">
        <v>83</v>
      </c>
      <c r="D292" s="56" t="s">
        <v>195</v>
      </c>
      <c r="E292" s="53" t="str">
        <f>VLOOKUP($F292,DATA.GV!$B$4:$D$50,2,0)</f>
        <v>01055014</v>
      </c>
      <c r="F292" s="54" t="str">
        <f>VLOOKUP($D292,'PHÂN CÔNG'!$B$7:$C$22,2,0)</f>
        <v>Nguyễn Văn Phúc</v>
      </c>
      <c r="G292" s="115" t="s">
        <v>259</v>
      </c>
      <c r="H292" s="143" t="s">
        <v>80</v>
      </c>
      <c r="I292" s="152" t="s">
        <v>78</v>
      </c>
      <c r="J292" s="162" t="s">
        <v>265</v>
      </c>
      <c r="K292" s="162" t="s">
        <v>87</v>
      </c>
      <c r="L292" s="163" t="s">
        <v>266</v>
      </c>
      <c r="M292" s="138"/>
    </row>
    <row r="293" spans="1:13" s="139" customFormat="1" ht="33" customHeight="1" thickBot="1" x14ac:dyDescent="0.35">
      <c r="A293" s="141">
        <v>7</v>
      </c>
      <c r="B293" s="164">
        <f t="shared" si="22"/>
        <v>45990</v>
      </c>
      <c r="C293" s="53" t="s">
        <v>83</v>
      </c>
      <c r="D293" s="56" t="s">
        <v>185</v>
      </c>
      <c r="E293" s="53" t="str">
        <f>VLOOKUP($F293,DATA.GV!$B$4:$D$50,2,0)</f>
        <v>01055017</v>
      </c>
      <c r="F293" s="54" t="str">
        <f>VLOOKUP($D293,'PHÂN CÔNG'!$B$7:$C$22,2,0)</f>
        <v>Nguyễn Thị Thanh Thảo</v>
      </c>
      <c r="G293" s="115" t="s">
        <v>259</v>
      </c>
      <c r="H293" s="143" t="s">
        <v>80</v>
      </c>
      <c r="I293" s="152" t="s">
        <v>78</v>
      </c>
      <c r="J293" s="162" t="s">
        <v>265</v>
      </c>
      <c r="K293" s="162" t="s">
        <v>87</v>
      </c>
      <c r="L293" s="163" t="s">
        <v>266</v>
      </c>
      <c r="M293" s="138"/>
    </row>
    <row r="294" spans="1:13" s="139" customFormat="1" ht="33" customHeight="1" thickBot="1" x14ac:dyDescent="0.35">
      <c r="A294" s="141">
        <v>7</v>
      </c>
      <c r="B294" s="164">
        <f t="shared" si="22"/>
        <v>45990</v>
      </c>
      <c r="C294" s="53" t="s">
        <v>83</v>
      </c>
      <c r="D294" s="56" t="s">
        <v>186</v>
      </c>
      <c r="E294" s="53" t="str">
        <f>VLOOKUP($F294,DATA.GV!$B$4:$D$50,2,0)</f>
        <v>01055013</v>
      </c>
      <c r="F294" s="54" t="str">
        <f>VLOOKUP($D294,'PHÂN CÔNG'!$B$7:$C$22,2,0)</f>
        <v>Chu Hoài Lâm</v>
      </c>
      <c r="G294" s="115" t="s">
        <v>259</v>
      </c>
      <c r="H294" s="143" t="s">
        <v>80</v>
      </c>
      <c r="I294" s="152" t="s">
        <v>78</v>
      </c>
      <c r="J294" s="162" t="s">
        <v>265</v>
      </c>
      <c r="K294" s="162" t="s">
        <v>87</v>
      </c>
      <c r="L294" s="163" t="s">
        <v>266</v>
      </c>
      <c r="M294" s="138"/>
    </row>
    <row r="295" spans="1:13" s="139" customFormat="1" ht="33" customHeight="1" thickBot="1" x14ac:dyDescent="0.35">
      <c r="A295" s="142">
        <v>7</v>
      </c>
      <c r="B295" s="165">
        <f t="shared" si="22"/>
        <v>45990</v>
      </c>
      <c r="C295" s="57" t="s">
        <v>83</v>
      </c>
      <c r="D295" s="58" t="s">
        <v>187</v>
      </c>
      <c r="E295" s="57" t="str">
        <f>VLOOKUP($F295,DATA.GV!$B$4:$D$50,2,0)</f>
        <v>01055012</v>
      </c>
      <c r="F295" s="62" t="str">
        <f>VLOOKUP($D295,'PHÂN CÔNG'!$B$7:$C$22,2,0)</f>
        <v>Đặng Duy Đồng</v>
      </c>
      <c r="G295" s="115" t="s">
        <v>259</v>
      </c>
      <c r="H295" s="166" t="s">
        <v>80</v>
      </c>
      <c r="I295" s="152" t="s">
        <v>78</v>
      </c>
      <c r="J295" s="162" t="s">
        <v>265</v>
      </c>
      <c r="K295" s="162" t="s">
        <v>87</v>
      </c>
      <c r="L295" s="163" t="s">
        <v>266</v>
      </c>
      <c r="M295" s="138"/>
    </row>
  </sheetData>
  <sheetProtection selectLockedCells="1"/>
  <autoFilter ref="A3:L147" xr:uid="{00000000-0009-0000-0000-000001000000}"/>
  <phoneticPr fontId="1" type="noConversion"/>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A166A-1DE0-49E6-9C8F-687E1976DFAA}">
  <sheetPr>
    <pageSetUpPr fitToPage="1"/>
  </sheetPr>
  <dimension ref="A1:L41"/>
  <sheetViews>
    <sheetView view="pageBreakPreview" zoomScale="85" zoomScaleNormal="100" zoomScaleSheetLayoutView="85" workbookViewId="0">
      <selection activeCell="H21" sqref="H21"/>
    </sheetView>
  </sheetViews>
  <sheetFormatPr defaultColWidth="8.88671875" defaultRowHeight="30" customHeight="1" x14ac:dyDescent="0.3"/>
  <cols>
    <col min="1" max="1" width="4.88671875" style="304" bestFit="1" customWidth="1"/>
    <col min="2" max="2" width="10.33203125" style="301" bestFit="1" customWidth="1"/>
    <col min="3" max="3" width="5.6640625" style="304" bestFit="1" customWidth="1"/>
    <col min="4" max="4" width="10.21875" style="304" bestFit="1" customWidth="1"/>
    <col min="5" max="5" width="11.88671875" style="304" bestFit="1" customWidth="1"/>
    <col min="6" max="6" width="16.88671875" style="301" bestFit="1" customWidth="1"/>
    <col min="7" max="7" width="85.33203125" style="305" customWidth="1"/>
    <col min="8" max="8" width="12.33203125" style="304" bestFit="1" customWidth="1"/>
    <col min="9" max="9" width="11" style="318" customWidth="1"/>
    <col min="10" max="10" width="8.6640625" style="304" bestFit="1" customWidth="1"/>
    <col min="11" max="11" width="12" style="304" bestFit="1" customWidth="1"/>
    <col min="12" max="12" width="12.88671875" style="304" bestFit="1" customWidth="1"/>
    <col min="13" max="16384" width="8.88671875" style="301"/>
  </cols>
  <sheetData>
    <row r="1" spans="1:12" ht="30" customHeight="1" x14ac:dyDescent="0.3">
      <c r="E1" s="302" t="s">
        <v>126</v>
      </c>
      <c r="F1" s="302" t="s">
        <v>127</v>
      </c>
      <c r="G1" s="303" t="s">
        <v>128</v>
      </c>
    </row>
    <row r="2" spans="1:12" ht="30" customHeight="1" x14ac:dyDescent="0.3">
      <c r="E2" s="316" t="str">
        <f>VLOOKUP($F$2,DATA.GV!$B$4:$D$19,2,0)</f>
        <v>01011014</v>
      </c>
      <c r="F2" s="337" t="s">
        <v>133</v>
      </c>
      <c r="G2" s="317" t="str">
        <f>VLOOKUP($F$2,DATA.GV!$B$4:$D$19,3,0)</f>
        <v>0909349036</v>
      </c>
    </row>
    <row r="3" spans="1:12" ht="30" customHeight="1" thickBot="1" x14ac:dyDescent="0.35"/>
    <row r="4" spans="1:12" ht="30" customHeight="1" thickBot="1" x14ac:dyDescent="0.35">
      <c r="A4" s="65" t="s">
        <v>103</v>
      </c>
      <c r="B4" s="66" t="s">
        <v>102</v>
      </c>
      <c r="C4" s="67" t="s">
        <v>76</v>
      </c>
      <c r="D4" s="37" t="s">
        <v>72</v>
      </c>
      <c r="E4" s="37" t="s">
        <v>126</v>
      </c>
      <c r="F4" s="37" t="s">
        <v>75</v>
      </c>
      <c r="G4" s="306" t="s">
        <v>73</v>
      </c>
      <c r="H4" s="37" t="s">
        <v>79</v>
      </c>
      <c r="I4" s="306" t="s">
        <v>74</v>
      </c>
      <c r="J4" s="37" t="s">
        <v>77</v>
      </c>
      <c r="K4" s="37" t="s">
        <v>85</v>
      </c>
      <c r="L4" s="39" t="s">
        <v>88</v>
      </c>
    </row>
    <row r="5" spans="1:12" s="311" customFormat="1" ht="30" customHeight="1" x14ac:dyDescent="0.3">
      <c r="A5" s="310" t="str" cm="1">
        <f t="array" ref="A5:L41">_xlfn._xlws.FILTER(TKB!$A$4:$L$295,TKB!$F$4:$F$295='TKB.GV LT'!$F$2,"")</f>
        <v>CN</v>
      </c>
      <c r="B5" s="308">
        <v>45977</v>
      </c>
      <c r="C5" s="310" t="str">
        <v>Chiều</v>
      </c>
      <c r="D5" s="310" t="str">
        <v>Trung đội 2</v>
      </c>
      <c r="E5" s="310" t="str">
        <v>01011014</v>
      </c>
      <c r="F5" s="307" t="str">
        <v>Hoàng Văn Luân</v>
      </c>
      <c r="G5" s="309" t="str">
        <v>HP 3: Bài 1. Chế độ sinh hoạt, học tập, công tác trong ngày, trong tuần; (Không súng)
HP 3: Bài 2. Các chế độ nề nếp chính quy, bố trí trật tự nội vụ trong doanh trại; (Không súng)
HP 3: Bài 3. Hiểu biết chung về các quân, binh chủng trong quân đội. (Không súng)</v>
      </c>
      <c r="H5" s="310" t="str">
        <v>Thực hành</v>
      </c>
      <c r="I5" s="319" t="str">
        <v>TT KTX Sinh viên</v>
      </c>
      <c r="J5" s="310" t="str">
        <v>7 - 13</v>
      </c>
      <c r="K5" s="310" t="str">
        <v>12h30</v>
      </c>
      <c r="L5" s="310" t="str">
        <v>18h45</v>
      </c>
    </row>
    <row r="6" spans="1:12" s="311" customFormat="1" ht="30" customHeight="1" x14ac:dyDescent="0.3">
      <c r="A6" s="315">
        <v>2</v>
      </c>
      <c r="B6" s="313">
        <v>45978</v>
      </c>
      <c r="C6" s="315" t="str">
        <v>Sáng</v>
      </c>
      <c r="D6" s="315" t="str">
        <v>Trung đội 2</v>
      </c>
      <c r="E6" s="315" t="str">
        <v>01011014</v>
      </c>
      <c r="F6" s="312" t="str">
        <v>Hoàng Văn Luân</v>
      </c>
      <c r="G6" s="314" t="str">
        <v>HP 3: Bài 4. Điều lệnh đội ngũ từng người có súng.</v>
      </c>
      <c r="H6" s="315" t="str">
        <v>Thực hành</v>
      </c>
      <c r="I6" s="320" t="str">
        <v>Thao trường DPC</v>
      </c>
      <c r="J6" s="315" t="str">
        <v>1 - 5</v>
      </c>
      <c r="K6" s="315" t="str">
        <v>07h00</v>
      </c>
      <c r="L6" s="315" t="str">
        <v>10h45</v>
      </c>
    </row>
    <row r="7" spans="1:12" s="311" customFormat="1" ht="30" customHeight="1" x14ac:dyDescent="0.3">
      <c r="A7" s="315">
        <v>2</v>
      </c>
      <c r="B7" s="313">
        <v>45978</v>
      </c>
      <c r="C7" s="315" t="str">
        <v>Chiều</v>
      </c>
      <c r="D7" s="315" t="str">
        <v>Trung đội 2</v>
      </c>
      <c r="E7" s="315" t="str">
        <v>01011014</v>
      </c>
      <c r="F7" s="312" t="str">
        <v>Hoàng Văn Luân</v>
      </c>
      <c r="G7" s="314" t="str">
        <v>HP 4: Bài 1. Kỹ thuật bắn súng tiểu liên AK (buổi 1)</v>
      </c>
      <c r="H7" s="315" t="str">
        <v>Thực hành</v>
      </c>
      <c r="I7" s="320" t="str">
        <v>Thao trường DPC</v>
      </c>
      <c r="J7" s="315" t="str">
        <v>7 - 11</v>
      </c>
      <c r="K7" s="315" t="str">
        <v>12h30</v>
      </c>
      <c r="L7" s="315" t="str">
        <v>16h15</v>
      </c>
    </row>
    <row r="8" spans="1:12" s="311" customFormat="1" ht="30" customHeight="1" x14ac:dyDescent="0.3">
      <c r="A8" s="315">
        <v>2</v>
      </c>
      <c r="B8" s="313">
        <v>45978</v>
      </c>
      <c r="C8" s="315" t="str">
        <v>Tối</v>
      </c>
      <c r="D8" s="315" t="str">
        <v>Đại đội 2</v>
      </c>
      <c r="E8" s="315" t="str">
        <v>01011014</v>
      </c>
      <c r="F8" s="312" t="str">
        <v>Hoàng Văn Luân</v>
      </c>
      <c r="G8" s="314" t="str">
        <v>HỌC ONLINE: Bài 1. Phòng, chống chiến lược "diễn biến hòa bình", bạo loạn lật đổ của các thế lực thù địch đối với cách mạng Việt Nam.</v>
      </c>
      <c r="H8" s="315" t="str">
        <v>Lý thuyết</v>
      </c>
      <c r="I8" s="320" t="str">
        <v>ZOOM</v>
      </c>
      <c r="J8" s="315" t="str">
        <v>13 - 15</v>
      </c>
      <c r="K8" s="315" t="str">
        <v>18h00</v>
      </c>
      <c r="L8" s="315" t="str">
        <v>20h15</v>
      </c>
    </row>
    <row r="9" spans="1:12" s="311" customFormat="1" ht="30" customHeight="1" x14ac:dyDescent="0.3">
      <c r="A9" s="315">
        <v>3</v>
      </c>
      <c r="B9" s="313">
        <v>45979</v>
      </c>
      <c r="C9" s="315" t="str">
        <v>Sáng</v>
      </c>
      <c r="D9" s="315" t="str">
        <v>Đại đội 2</v>
      </c>
      <c r="E9" s="315" t="str">
        <v>01011014</v>
      </c>
      <c r="F9" s="312" t="str">
        <v>Hoàng Văn Luân</v>
      </c>
      <c r="G9" s="314" t="str">
        <v>HP 1: Bài 1. Đối tượng, phương pháp nghiên cứu môn học GDQPAN.
HP 1: Bài 2. Quan điểm chủ nghĩa Mác Lê-nin về Tư tưởng Hồ Chí Minh về chiến tranh.</v>
      </c>
      <c r="H9" s="315" t="str">
        <v>Lý thuyết</v>
      </c>
      <c r="I9" s="320" t="str">
        <v>140 Lê Trọng Tấn</v>
      </c>
      <c r="J9" s="315" t="str">
        <v>1 - 5</v>
      </c>
      <c r="K9" s="315" t="str">
        <v>07h00</v>
      </c>
      <c r="L9" s="315" t="str">
        <v>10h45</v>
      </c>
    </row>
    <row r="10" spans="1:12" s="311" customFormat="1" ht="30" customHeight="1" x14ac:dyDescent="0.3">
      <c r="A10" s="315">
        <v>3</v>
      </c>
      <c r="B10" s="313">
        <v>45979</v>
      </c>
      <c r="C10" s="315" t="str">
        <v>Chiều</v>
      </c>
      <c r="D10" s="315" t="str">
        <v>Trung đội 2</v>
      </c>
      <c r="E10" s="315" t="str">
        <v>01011014</v>
      </c>
      <c r="F10" s="312" t="str">
        <v>Hoàng Văn Luân</v>
      </c>
      <c r="G10" s="314" t="str">
        <v>HP4: Bài 2. Tính năng, cấu tạo và cách sử dụng một số loại lựu đạn thường dùng. Ném lựu đạn loại 1.</v>
      </c>
      <c r="H10" s="315" t="str">
        <v>Thực hành</v>
      </c>
      <c r="I10" s="320" t="str">
        <v>Thao trường DPC</v>
      </c>
      <c r="J10" s="315" t="str">
        <v>7 - 11</v>
      </c>
      <c r="K10" s="315" t="str">
        <v>12h30</v>
      </c>
      <c r="L10" s="315" t="str">
        <v>16h15</v>
      </c>
    </row>
    <row r="11" spans="1:12" s="311" customFormat="1" ht="30" customHeight="1" x14ac:dyDescent="0.3">
      <c r="A11" s="315">
        <v>3</v>
      </c>
      <c r="B11" s="313">
        <v>45978</v>
      </c>
      <c r="C11" s="315" t="str">
        <v>Tối</v>
      </c>
      <c r="D11" s="315" t="str">
        <v>Đại đội 2</v>
      </c>
      <c r="E11" s="315" t="str">
        <v>01011014</v>
      </c>
      <c r="F11" s="312" t="str">
        <v>Hoàng Văn Luân</v>
      </c>
      <c r="G11" s="314" t="str">
        <v>HỌC ONLINE: Bài 2. Một số nội dung cơ bản về dân tộc, tôn giáo, đấu tranh phòng chống các thế lực thù địch lợi dung vấn đề dân tộc, tôn giáo chống phá cách mạng Việt Nam</v>
      </c>
      <c r="H11" s="315" t="str">
        <v>Lý thuyết</v>
      </c>
      <c r="I11" s="320" t="str">
        <v>ZOOM</v>
      </c>
      <c r="J11" s="315" t="str">
        <v>13 - 15</v>
      </c>
      <c r="K11" s="315" t="str">
        <v>18h00</v>
      </c>
      <c r="L11" s="315" t="str">
        <v>20h15</v>
      </c>
    </row>
    <row r="12" spans="1:12" s="311" customFormat="1" ht="30" customHeight="1" x14ac:dyDescent="0.3">
      <c r="A12" s="315">
        <v>4</v>
      </c>
      <c r="B12" s="313">
        <v>45980</v>
      </c>
      <c r="C12" s="315" t="str">
        <v>Sáng</v>
      </c>
      <c r="D12" s="315" t="str">
        <v>Đại đội 2</v>
      </c>
      <c r="E12" s="315" t="str">
        <v>01011014</v>
      </c>
      <c r="F12" s="312" t="str">
        <v>Hoàng Văn Luân</v>
      </c>
      <c r="G12" s="314" t="str">
        <v>HP 1: Bài 3. Xây dựng nền quốc phòng toàn dân, an ninh nhân dân bảo vệ Tổ quốc Việt Nam xã hội chủ nghĩa.</v>
      </c>
      <c r="H12" s="315" t="str">
        <v>Lý thuyết</v>
      </c>
      <c r="I12" s="320" t="str">
        <v>140 Lê Trọng Tấn</v>
      </c>
      <c r="J12" s="315" t="str">
        <v>1 - 5</v>
      </c>
      <c r="K12" s="315" t="str">
        <v>07h00</v>
      </c>
      <c r="L12" s="315" t="str">
        <v>10h45</v>
      </c>
    </row>
    <row r="13" spans="1:12" s="311" customFormat="1" ht="30" customHeight="1" x14ac:dyDescent="0.3">
      <c r="A13" s="315">
        <v>4</v>
      </c>
      <c r="B13" s="313">
        <v>45980</v>
      </c>
      <c r="C13" s="315" t="str">
        <v>Chiều</v>
      </c>
      <c r="D13" s="315" t="str">
        <v>Trung đội 2</v>
      </c>
      <c r="E13" s="315" t="str">
        <v>01011014</v>
      </c>
      <c r="F13" s="312" t="str">
        <v>Hoàng Văn Luân</v>
      </c>
      <c r="G13" s="314" t="str">
        <v>HP 3: Bài 5. Điều lệnh đội ngũ đơn vị. (có súng)</v>
      </c>
      <c r="H13" s="315" t="str">
        <v>Thực hành</v>
      </c>
      <c r="I13" s="320" t="str">
        <v>Thao trường DPC</v>
      </c>
      <c r="J13" s="315" t="str">
        <v>7 - 11</v>
      </c>
      <c r="K13" s="315" t="str">
        <v>12h30</v>
      </c>
      <c r="L13" s="315" t="str">
        <v>16h15</v>
      </c>
    </row>
    <row r="14" spans="1:12" s="311" customFormat="1" ht="30" customHeight="1" x14ac:dyDescent="0.3">
      <c r="A14" s="315">
        <v>4</v>
      </c>
      <c r="B14" s="313">
        <v>45978</v>
      </c>
      <c r="C14" s="315" t="str">
        <v>Tối</v>
      </c>
      <c r="D14" s="315" t="str">
        <v>Đại đội 2</v>
      </c>
      <c r="E14" s="315" t="str">
        <v>01011014</v>
      </c>
      <c r="F14" s="312" t="str">
        <v>Hoàng Văn Luân</v>
      </c>
      <c r="G14" s="314" t="str">
        <v>HỌC ONLINE: Bài 2. Một số nội dung cơ bản về dân tộc, tôn giáo, đấu tranh phòng chống các thế lực thù địch lợi dung vấn đề dân tộc, tôn giáo chống phá cách mạng Việt Nam</v>
      </c>
      <c r="H14" s="315" t="str">
        <v>Lý thuyết</v>
      </c>
      <c r="I14" s="320" t="str">
        <v>ZOOM</v>
      </c>
      <c r="J14" s="315" t="str">
        <v>13 - 15</v>
      </c>
      <c r="K14" s="315" t="str">
        <v>18h00</v>
      </c>
      <c r="L14" s="315" t="str">
        <v>20h15</v>
      </c>
    </row>
    <row r="15" spans="1:12" s="311" customFormat="1" ht="30" customHeight="1" x14ac:dyDescent="0.3">
      <c r="A15" s="315">
        <v>5</v>
      </c>
      <c r="B15" s="313">
        <v>45981</v>
      </c>
      <c r="C15" s="315" t="str">
        <v>Sáng</v>
      </c>
      <c r="D15" s="315" t="str">
        <v>Đại đội 2</v>
      </c>
      <c r="E15" s="315" t="str">
        <v>01011014</v>
      </c>
      <c r="F15" s="312" t="str">
        <v>Hoàng Văn Luân</v>
      </c>
      <c r="G15" s="314" t="str">
        <v>HP 1: Bài 4. Chiến tranh nhân dân bảo vệ Tổ quốc.</v>
      </c>
      <c r="H15" s="315" t="str">
        <v>Lý thuyết</v>
      </c>
      <c r="I15" s="320" t="str">
        <v>140 Lê Trọng Tấn</v>
      </c>
      <c r="J15" s="315" t="str">
        <v>1 - 5</v>
      </c>
      <c r="K15" s="315" t="str">
        <v>07h00</v>
      </c>
      <c r="L15" s="315" t="str">
        <v>10h45</v>
      </c>
    </row>
    <row r="16" spans="1:12" s="311" customFormat="1" ht="30" customHeight="1" x14ac:dyDescent="0.3">
      <c r="A16" s="315">
        <v>5</v>
      </c>
      <c r="B16" s="313">
        <v>45981</v>
      </c>
      <c r="C16" s="315" t="str">
        <v>Chiều</v>
      </c>
      <c r="D16" s="315" t="str">
        <v>Trung đội 2</v>
      </c>
      <c r="E16" s="315" t="str">
        <v>01011014</v>
      </c>
      <c r="F16" s="312" t="str">
        <v>Hoàng Văn Luân</v>
      </c>
      <c r="G16" s="314" t="str">
        <v>HP4: Bài 2. Tính năng, cấu tạo và cách sử dụng một số loại lựu đạn thường dùng. Ném lựu đạn loại 1.</v>
      </c>
      <c r="H16" s="315" t="str">
        <v>Thực hành</v>
      </c>
      <c r="I16" s="320" t="str">
        <v>Thao trường DPC</v>
      </c>
      <c r="J16" s="315" t="str">
        <v>7 - 11</v>
      </c>
      <c r="K16" s="315" t="str">
        <v>12h30</v>
      </c>
      <c r="L16" s="315" t="str">
        <v>16h15</v>
      </c>
    </row>
    <row r="17" spans="1:12" s="311" customFormat="1" ht="30" customHeight="1" x14ac:dyDescent="0.3">
      <c r="A17" s="315">
        <v>5</v>
      </c>
      <c r="B17" s="313">
        <v>45978</v>
      </c>
      <c r="C17" s="315" t="str">
        <v>Tối</v>
      </c>
      <c r="D17" s="315" t="str">
        <v>Đại đội 2</v>
      </c>
      <c r="E17" s="315" t="str">
        <v>01011014</v>
      </c>
      <c r="F17" s="312" t="str">
        <v>Hoàng Văn Luân</v>
      </c>
      <c r="G17" s="314" t="str">
        <v>HỌC ONLINE: Bài 3. Phòng, chống vi phạm pháp luật về bảo vệ môi trường</v>
      </c>
      <c r="H17" s="315" t="str">
        <v>Lý thuyết</v>
      </c>
      <c r="I17" s="320" t="str">
        <v>ZOOM</v>
      </c>
      <c r="J17" s="315" t="str">
        <v>13 - 15</v>
      </c>
      <c r="K17" s="315" t="str">
        <v>18h00</v>
      </c>
      <c r="L17" s="315" t="str">
        <v>20h15</v>
      </c>
    </row>
    <row r="18" spans="1:12" s="311" customFormat="1" ht="30" customHeight="1" x14ac:dyDescent="0.3">
      <c r="A18" s="315">
        <v>6</v>
      </c>
      <c r="B18" s="313">
        <v>45982</v>
      </c>
      <c r="C18" s="315" t="str">
        <v>Sáng</v>
      </c>
      <c r="D18" s="315" t="str">
        <v>Đại đội 2</v>
      </c>
      <c r="E18" s="315" t="str">
        <v>01011014</v>
      </c>
      <c r="F18" s="312" t="str">
        <v>Hoàng Văn Luân</v>
      </c>
      <c r="G18" s="314" t="str">
        <v xml:space="preserve">HP 1: Bài 5. Xây dựng lực lượng vũ trang nhân dân bảo vệ vững chắc Tổ quốc </v>
      </c>
      <c r="H18" s="315" t="str">
        <v>Lý thuyết</v>
      </c>
      <c r="I18" s="320" t="str">
        <v>140 Lê Trọng Tấn</v>
      </c>
      <c r="J18" s="315" t="str">
        <v>1 - 5</v>
      </c>
      <c r="K18" s="315" t="str">
        <v>07h00</v>
      </c>
      <c r="L18" s="315" t="str">
        <v>10h45</v>
      </c>
    </row>
    <row r="19" spans="1:12" s="311" customFormat="1" ht="30" customHeight="1" x14ac:dyDescent="0.3">
      <c r="A19" s="315">
        <v>6</v>
      </c>
      <c r="B19" s="313">
        <v>45982</v>
      </c>
      <c r="C19" s="315" t="str">
        <v>Chiều</v>
      </c>
      <c r="D19" s="315" t="str">
        <v>Trung đội 2</v>
      </c>
      <c r="E19" s="315" t="str">
        <v>01011014</v>
      </c>
      <c r="F19" s="312" t="str">
        <v>Hoàng Văn Luân</v>
      </c>
      <c r="G19" s="314" t="str">
        <v>HP3: Bài 6. Hiểu biết chung về bản đồ, địa hình quân sự. (Không súng)</v>
      </c>
      <c r="H19" s="315" t="str">
        <v>Thực hành</v>
      </c>
      <c r="I19" s="320" t="str">
        <v>Thao trường DPC</v>
      </c>
      <c r="J19" s="315" t="str">
        <v>7 - 11</v>
      </c>
      <c r="K19" s="315" t="str">
        <v>12h30</v>
      </c>
      <c r="L19" s="315" t="str">
        <v>16h15</v>
      </c>
    </row>
    <row r="20" spans="1:12" s="311" customFormat="1" ht="30" customHeight="1" x14ac:dyDescent="0.3">
      <c r="A20" s="315">
        <v>6</v>
      </c>
      <c r="B20" s="313">
        <v>45978</v>
      </c>
      <c r="C20" s="315" t="str">
        <v>Tối</v>
      </c>
      <c r="D20" s="315" t="str">
        <v>Đại đội 2</v>
      </c>
      <c r="E20" s="315" t="str">
        <v>01011014</v>
      </c>
      <c r="F20" s="312" t="str">
        <v>Hoàng Văn Luân</v>
      </c>
      <c r="G20" s="314" t="str">
        <v>HỌC ONLINE: Bài 4. Phòng, chống vi phạm pháp luật về đảm bảo trật tự an toàn giao thông</v>
      </c>
      <c r="H20" s="315" t="str">
        <v>Lý thuyết</v>
      </c>
      <c r="I20" s="320" t="str">
        <v>ZOOM</v>
      </c>
      <c r="J20" s="315" t="str">
        <v>13 - 15</v>
      </c>
      <c r="K20" s="315" t="str">
        <v>18h00</v>
      </c>
      <c r="L20" s="315" t="str">
        <v>20h15</v>
      </c>
    </row>
    <row r="21" spans="1:12" s="311" customFormat="1" ht="30" customHeight="1" x14ac:dyDescent="0.3">
      <c r="A21" s="315">
        <v>7</v>
      </c>
      <c r="B21" s="313">
        <v>45983</v>
      </c>
      <c r="C21" s="315" t="str">
        <v>Sáng</v>
      </c>
      <c r="D21" s="315" t="str">
        <v>Trung đội 2</v>
      </c>
      <c r="E21" s="315" t="str">
        <v>01011014</v>
      </c>
      <c r="F21" s="312" t="str">
        <v>Hoàng Văn Luân</v>
      </c>
      <c r="G21" s="314" t="str">
        <v>HP4: Bài 1. Kỹ thuật bắn súng tiểu liên AK (buổi 2)</v>
      </c>
      <c r="H21" s="315" t="str">
        <v>Thực hành</v>
      </c>
      <c r="I21" s="320" t="str">
        <v>Thao trường DPC</v>
      </c>
      <c r="J21" s="315" t="str">
        <v>1 - 5</v>
      </c>
      <c r="K21" s="315" t="str">
        <v>07h00</v>
      </c>
      <c r="L21" s="315" t="str">
        <v>10h45</v>
      </c>
    </row>
    <row r="22" spans="1:12" s="311" customFormat="1" ht="30" customHeight="1" x14ac:dyDescent="0.3">
      <c r="A22" s="315">
        <v>7</v>
      </c>
      <c r="B22" s="313">
        <v>45983</v>
      </c>
      <c r="C22" s="315" t="str">
        <v>Chiều</v>
      </c>
      <c r="D22" s="315" t="str">
        <v>Trung đội 2</v>
      </c>
      <c r="E22" s="315" t="str">
        <v>01011014</v>
      </c>
      <c r="F22" s="312" t="str">
        <v>Hoàng Văn Luân</v>
      </c>
      <c r="G22" s="314" t="str">
        <v>HP4: Bài 3. Từng người trong chiến đấu tấn công. (buổi 1)</v>
      </c>
      <c r="H22" s="315" t="str">
        <v>Thực hành</v>
      </c>
      <c r="I22" s="320" t="str">
        <v>Thao trường DPC</v>
      </c>
      <c r="J22" s="315" t="str">
        <v>7 - 11</v>
      </c>
      <c r="K22" s="315" t="str">
        <v>12h30</v>
      </c>
      <c r="L22" s="315" t="str">
        <v>16h15</v>
      </c>
    </row>
    <row r="23" spans="1:12" s="311" customFormat="1" ht="30" customHeight="1" x14ac:dyDescent="0.3">
      <c r="A23" s="315" t="str">
        <v>CN</v>
      </c>
      <c r="B23" s="313">
        <v>45984</v>
      </c>
      <c r="C23" s="315" t="str">
        <v>Sáng</v>
      </c>
      <c r="D23" s="315" t="str">
        <v>Trung đội 2</v>
      </c>
      <c r="E23" s="315" t="str">
        <v>01011014</v>
      </c>
      <c r="F23" s="312" t="str">
        <v>Hoàng Văn Luân</v>
      </c>
      <c r="G23" s="314" t="str">
        <v>HP4: Bài 1. Kỹ thuật bắn súng tiểu liên AK (buổi 3)</v>
      </c>
      <c r="H23" s="315" t="str">
        <v>Thực hành</v>
      </c>
      <c r="I23" s="320" t="str">
        <v>Thao trường DPC</v>
      </c>
      <c r="J23" s="315" t="str">
        <v>1 - 5</v>
      </c>
      <c r="K23" s="315" t="str">
        <v>07h00</v>
      </c>
      <c r="L23" s="315" t="str">
        <v>10h45</v>
      </c>
    </row>
    <row r="24" spans="1:12" ht="30" customHeight="1" x14ac:dyDescent="0.3">
      <c r="A24" s="304" t="str">
        <v>CN</v>
      </c>
      <c r="B24" s="301">
        <v>45984</v>
      </c>
      <c r="C24" s="304" t="str">
        <v>Chiều</v>
      </c>
      <c r="D24" s="304" t="str">
        <v>Trung đội 2</v>
      </c>
      <c r="E24" s="304" t="str">
        <v>01011014</v>
      </c>
      <c r="F24" s="301" t="str">
        <v>Hoàng Văn Luân</v>
      </c>
      <c r="G24" s="305" t="str">
        <v>HP4: Bài 3. Từng người trong chiến đấu tấn công. (buổi 2)</v>
      </c>
      <c r="H24" s="304" t="str">
        <v>Thực hành</v>
      </c>
      <c r="I24" s="318" t="str">
        <v>Thao trường DPC</v>
      </c>
      <c r="J24" s="304" t="str">
        <v>7 - 11</v>
      </c>
      <c r="K24" s="304" t="str">
        <v>12h30</v>
      </c>
      <c r="L24" s="304" t="str">
        <v>16h15</v>
      </c>
    </row>
    <row r="25" spans="1:12" ht="30" customHeight="1" x14ac:dyDescent="0.3">
      <c r="A25" s="304">
        <v>2</v>
      </c>
      <c r="B25" s="301">
        <v>45985</v>
      </c>
      <c r="C25" s="304" t="str">
        <v>Sáng</v>
      </c>
      <c r="D25" s="304" t="str">
        <v>Đại đội 2</v>
      </c>
      <c r="E25" s="304" t="str">
        <v>01011014</v>
      </c>
      <c r="F25" s="301" t="str">
        <v>Hoàng Văn Luân</v>
      </c>
      <c r="G25" s="305" t="str">
        <v>HP 1: Bài 6. Kết hợp phát triển Kinh tế - Xã hội với tăng cường củng cố QPAN.</v>
      </c>
      <c r="H25" s="304" t="str">
        <v>Lý thuyết</v>
      </c>
      <c r="I25" s="318" t="str">
        <v>140 Lê Trọng Tấn</v>
      </c>
      <c r="J25" s="304" t="str">
        <v>1 - 5</v>
      </c>
      <c r="K25" s="304" t="str">
        <v>07h00</v>
      </c>
      <c r="L25" s="304" t="str">
        <v>10h45</v>
      </c>
    </row>
    <row r="26" spans="1:12" ht="30" customHeight="1" x14ac:dyDescent="0.3">
      <c r="A26" s="304">
        <v>2</v>
      </c>
      <c r="B26" s="301">
        <v>45985</v>
      </c>
      <c r="C26" s="304" t="str">
        <v>Chiều</v>
      </c>
      <c r="D26" s="304" t="str">
        <v>Trung đội 2</v>
      </c>
      <c r="E26" s="304" t="str">
        <v>01011014</v>
      </c>
      <c r="F26" s="301" t="str">
        <v>Hoàng Văn Luân</v>
      </c>
      <c r="G26" s="305" t="str">
        <v>HP4: Bài 3. Từng người trong chiến đấu tấn công. (buổi 3)</v>
      </c>
      <c r="H26" s="304" t="str">
        <v>Thực hành</v>
      </c>
      <c r="I26" s="318" t="str">
        <v>Thao trường DPC</v>
      </c>
      <c r="J26" s="304" t="str">
        <v>7 - 11</v>
      </c>
      <c r="K26" s="304" t="str">
        <v>12h30</v>
      </c>
      <c r="L26" s="304" t="str">
        <v>16h15</v>
      </c>
    </row>
    <row r="27" spans="1:12" ht="30" customHeight="1" x14ac:dyDescent="0.3">
      <c r="A27" s="304">
        <v>2</v>
      </c>
      <c r="B27" s="301">
        <v>45978</v>
      </c>
      <c r="C27" s="304" t="str">
        <v>Tối</v>
      </c>
      <c r="D27" s="304" t="str">
        <v>Đại đội 2</v>
      </c>
      <c r="E27" s="304" t="str">
        <v>01011014</v>
      </c>
      <c r="F27" s="301" t="str">
        <v>Hoàng Văn Luân</v>
      </c>
      <c r="G27" s="305" t="str">
        <v>HỌC ONLINE: Bài 5. Phòng, chống một số loại tội phạm xâm hại danh dự, nhân phẩm của người khác</v>
      </c>
      <c r="H27" s="304" t="str">
        <v>Lý thuyết</v>
      </c>
      <c r="I27" s="318" t="str">
        <v>ZOOM</v>
      </c>
      <c r="J27" s="304" t="str">
        <v>13 - 15</v>
      </c>
      <c r="K27" s="304" t="str">
        <v>18h00</v>
      </c>
      <c r="L27" s="304" t="str">
        <v>20h15</v>
      </c>
    </row>
    <row r="28" spans="1:12" ht="30" customHeight="1" x14ac:dyDescent="0.3">
      <c r="A28" s="304">
        <v>3</v>
      </c>
      <c r="B28" s="301">
        <v>45986</v>
      </c>
      <c r="C28" s="304" t="str">
        <v>Sáng</v>
      </c>
      <c r="D28" s="304" t="str">
        <v>Đại đội 2</v>
      </c>
      <c r="E28" s="304" t="str">
        <v>01011014</v>
      </c>
      <c r="F28" s="301" t="str">
        <v>Hoàng Văn Luân</v>
      </c>
      <c r="G28" s="305" t="str">
        <v>HP1: Bài 7. Vấn đề cơ bản về lịch sử nghệ thuật quân sự Việt Nam.</v>
      </c>
      <c r="H28" s="304" t="str">
        <v>Lý thuyết</v>
      </c>
      <c r="I28" s="318" t="str">
        <v>140 Lê Trọng Tấn</v>
      </c>
      <c r="J28" s="304" t="str">
        <v>1 - 5</v>
      </c>
      <c r="K28" s="304" t="str">
        <v>07h00</v>
      </c>
      <c r="L28" s="304" t="str">
        <v>10h45</v>
      </c>
    </row>
    <row r="29" spans="1:12" ht="30" customHeight="1" x14ac:dyDescent="0.3">
      <c r="A29" s="304">
        <v>3</v>
      </c>
      <c r="B29" s="301">
        <v>45986</v>
      </c>
      <c r="C29" s="304" t="str">
        <v>Chiều</v>
      </c>
      <c r="D29" s="304" t="str">
        <v>Trung đội 2</v>
      </c>
      <c r="E29" s="304" t="str">
        <v>01011014</v>
      </c>
      <c r="F29" s="301" t="str">
        <v>Hoàng Văn Luân</v>
      </c>
      <c r="G29" s="305" t="str">
        <v>HP4: Bài 1. Kỹ thuật bắn súng tiểu liên AK (buổi 4)</v>
      </c>
      <c r="H29" s="304" t="str">
        <v>Thực hành</v>
      </c>
      <c r="I29" s="318" t="str">
        <v>Thao trường DPC</v>
      </c>
      <c r="J29" s="304" t="str">
        <v>7 - 11</v>
      </c>
      <c r="K29" s="304" t="str">
        <v>12h30</v>
      </c>
      <c r="L29" s="304" t="str">
        <v>16h15</v>
      </c>
    </row>
    <row r="30" spans="1:12" ht="30" customHeight="1" x14ac:dyDescent="0.3">
      <c r="A30" s="304">
        <v>3</v>
      </c>
      <c r="B30" s="301">
        <v>45978</v>
      </c>
      <c r="C30" s="304" t="str">
        <v>Tối</v>
      </c>
      <c r="D30" s="304" t="str">
        <v>Đại đội 2</v>
      </c>
      <c r="E30" s="304" t="str">
        <v>01011014</v>
      </c>
      <c r="F30" s="301" t="str">
        <v>Hoàng Văn Luân</v>
      </c>
      <c r="G30" s="305" t="str">
        <v>HỌC ONLINE: Bài 6. An toàn thông tin và phòng chống vi phạm pháp luật trên không gian mạng</v>
      </c>
      <c r="H30" s="304" t="str">
        <v>Lý thuyết</v>
      </c>
      <c r="I30" s="318" t="str">
        <v>ZOOM</v>
      </c>
      <c r="J30" s="304" t="str">
        <v>13 - 15</v>
      </c>
      <c r="K30" s="304" t="str">
        <v>18h00</v>
      </c>
      <c r="L30" s="304" t="str">
        <v>20h15</v>
      </c>
    </row>
    <row r="31" spans="1:12" ht="30" customHeight="1" x14ac:dyDescent="0.3">
      <c r="A31" s="304">
        <v>4</v>
      </c>
      <c r="B31" s="301">
        <v>45987</v>
      </c>
      <c r="C31" s="304" t="str">
        <v>Sáng</v>
      </c>
      <c r="D31" s="304" t="str">
        <v>Đại đội 2</v>
      </c>
      <c r="E31" s="304" t="str">
        <v>01011014</v>
      </c>
      <c r="F31" s="301" t="str">
        <v>Hoàng Văn Luân</v>
      </c>
      <c r="G31" s="305" t="str">
        <v>HP1: Bài 8. Xây dựng và bảo vệ chủ quyền biển đảo, biên giới quốc gia trong tình hình mới.</v>
      </c>
      <c r="H31" s="304" t="str">
        <v>Lý thuyết</v>
      </c>
      <c r="I31" s="318" t="str">
        <v>140 Lê Trọng Tấn</v>
      </c>
      <c r="J31" s="304" t="str">
        <v>1 - 5</v>
      </c>
      <c r="K31" s="304" t="str">
        <v>07h00</v>
      </c>
      <c r="L31" s="304" t="str">
        <v>10h45</v>
      </c>
    </row>
    <row r="32" spans="1:12" ht="30" customHeight="1" x14ac:dyDescent="0.3">
      <c r="A32" s="304">
        <v>4</v>
      </c>
      <c r="B32" s="301">
        <v>45987</v>
      </c>
      <c r="C32" s="304" t="str">
        <v>Chiều</v>
      </c>
      <c r="D32" s="304" t="str">
        <v>Trung đội 2</v>
      </c>
      <c r="E32" s="304" t="str">
        <v>01011014</v>
      </c>
      <c r="F32" s="301" t="str">
        <v>Hoàng Văn Luân</v>
      </c>
      <c r="G32" s="305" t="str">
        <v>HP4: Bài 4. Từng người trong chiến đấu phòng ngự. (buổi 1)</v>
      </c>
      <c r="H32" s="304" t="str">
        <v>Thực hành</v>
      </c>
      <c r="I32" s="318" t="str">
        <v>Thao trường DPC</v>
      </c>
      <c r="J32" s="304" t="str">
        <v>7 - 11</v>
      </c>
      <c r="K32" s="304" t="str">
        <v>12h30</v>
      </c>
      <c r="L32" s="304" t="str">
        <v>16h15</v>
      </c>
    </row>
    <row r="33" spans="1:12" ht="30" customHeight="1" x14ac:dyDescent="0.3">
      <c r="A33" s="304">
        <v>4</v>
      </c>
      <c r="B33" s="301">
        <v>45978</v>
      </c>
      <c r="C33" s="304" t="str">
        <v>Tối</v>
      </c>
      <c r="D33" s="304" t="str">
        <v>Đại đội 2</v>
      </c>
      <c r="E33" s="304" t="str">
        <v>01011014</v>
      </c>
      <c r="F33" s="301" t="str">
        <v>Hoàng Văn Luân</v>
      </c>
      <c r="G33" s="305" t="str">
        <v>HỌC ONLINE: Bài 7. An ninh phi truyền thống và các mối đe dọa an ninh phi truyền thống ở Việt Nam</v>
      </c>
      <c r="H33" s="304" t="str">
        <v>Lý thuyết</v>
      </c>
      <c r="I33" s="318" t="str">
        <v>ZOOM</v>
      </c>
      <c r="J33" s="304" t="str">
        <v>13 - 15</v>
      </c>
      <c r="K33" s="304" t="str">
        <v>18h00</v>
      </c>
      <c r="L33" s="304" t="str">
        <v>20h15</v>
      </c>
    </row>
    <row r="34" spans="1:12" ht="30" customHeight="1" x14ac:dyDescent="0.3">
      <c r="A34" s="304">
        <v>5</v>
      </c>
      <c r="B34" s="301">
        <v>45988</v>
      </c>
      <c r="C34" s="304" t="str">
        <v>Sáng</v>
      </c>
      <c r="D34" s="304" t="str">
        <v>Đại đội 2</v>
      </c>
      <c r="E34" s="304" t="str">
        <v>01011014</v>
      </c>
      <c r="F34" s="301" t="str">
        <v>Hoàng Văn Luân</v>
      </c>
      <c r="G34" s="305" t="str">
        <v>THUYẾT TRÌNH</v>
      </c>
      <c r="H34" s="304" t="str">
        <v>Lý thuyết</v>
      </c>
      <c r="I34" s="318" t="str">
        <v>140 Lê Trọng Tấn</v>
      </c>
      <c r="J34" s="304" t="str">
        <v>1 - 5</v>
      </c>
      <c r="K34" s="304" t="str">
        <v>07h00</v>
      </c>
      <c r="L34" s="304" t="str">
        <v>10h45</v>
      </c>
    </row>
    <row r="35" spans="1:12" ht="30" customHeight="1" x14ac:dyDescent="0.3">
      <c r="A35" s="304">
        <v>5</v>
      </c>
      <c r="B35" s="301">
        <v>45988</v>
      </c>
      <c r="C35" s="304" t="str">
        <v>Chiều</v>
      </c>
      <c r="D35" s="304" t="str">
        <v>Trung đội 2</v>
      </c>
      <c r="E35" s="304" t="str">
        <v>01011014</v>
      </c>
      <c r="F35" s="301" t="str">
        <v>Hoàng Văn Luân</v>
      </c>
      <c r="G35" s="305" t="str">
        <v>HP4: Bài 1. Kỹ thuật bắn súng tiểu liên AK (buổi 5)</v>
      </c>
      <c r="H35" s="304" t="str">
        <v>Thực hành</v>
      </c>
      <c r="I35" s="318" t="str">
        <v>Thao trường DPC</v>
      </c>
      <c r="J35" s="304" t="str">
        <v>7 - 11</v>
      </c>
      <c r="K35" s="304" t="str">
        <v>12h30</v>
      </c>
      <c r="L35" s="304" t="str">
        <v>16h15</v>
      </c>
    </row>
    <row r="36" spans="1:12" ht="30" customHeight="1" x14ac:dyDescent="0.3">
      <c r="A36" s="304">
        <v>5</v>
      </c>
      <c r="B36" s="301">
        <v>45978</v>
      </c>
      <c r="C36" s="304" t="str">
        <v>Tối</v>
      </c>
      <c r="D36" s="304" t="str">
        <v>Đại đội 2</v>
      </c>
      <c r="E36" s="304" t="str">
        <v>01011014</v>
      </c>
      <c r="F36" s="301" t="str">
        <v>Hoàng Văn Luân</v>
      </c>
      <c r="G36" s="305" t="str">
        <v>HỌC ONLINE: Thuyết trình</v>
      </c>
      <c r="H36" s="304" t="str">
        <v>Lý thuyết</v>
      </c>
      <c r="I36" s="318" t="str">
        <v>ZOOM</v>
      </c>
      <c r="J36" s="304" t="str">
        <v>13 - 15</v>
      </c>
      <c r="K36" s="304" t="str">
        <v>18h00</v>
      </c>
      <c r="L36" s="304" t="str">
        <v>20h15</v>
      </c>
    </row>
    <row r="37" spans="1:12" ht="30" customHeight="1" x14ac:dyDescent="0.3">
      <c r="A37" s="304">
        <v>6</v>
      </c>
      <c r="B37" s="301">
        <v>45989</v>
      </c>
      <c r="C37" s="304" t="str">
        <v>Sáng</v>
      </c>
      <c r="D37" s="304" t="str">
        <v>Đại đội 2</v>
      </c>
      <c r="E37" s="304" t="str">
        <v>01011014</v>
      </c>
      <c r="F37" s="301" t="str">
        <v>Hoàng Văn Luân</v>
      </c>
      <c r="G37" s="305" t="str">
        <v>THUYẾT TRÌNH</v>
      </c>
      <c r="H37" s="304" t="str">
        <v>Lý thuyết</v>
      </c>
      <c r="I37" s="318" t="str">
        <v>140 Lê Trọng Tấn</v>
      </c>
      <c r="J37" s="304" t="str">
        <v>1 - 5</v>
      </c>
      <c r="K37" s="304" t="str">
        <v>07h00</v>
      </c>
      <c r="L37" s="304" t="str">
        <v>10h45</v>
      </c>
    </row>
    <row r="38" spans="1:12" ht="30" customHeight="1" x14ac:dyDescent="0.3">
      <c r="A38" s="304">
        <v>6</v>
      </c>
      <c r="B38" s="301">
        <v>45989</v>
      </c>
      <c r="C38" s="304" t="str">
        <v>Chiều</v>
      </c>
      <c r="D38" s="304" t="str">
        <v>Trung đội 2</v>
      </c>
      <c r="E38" s="304" t="str">
        <v>01011014</v>
      </c>
      <c r="F38" s="301" t="str">
        <v>Hoàng Văn Luân</v>
      </c>
      <c r="G38" s="305" t="str">
        <v>HP4: Bài 4. Từng người trong chiến đấu phòng ngự. (buổi 2)</v>
      </c>
      <c r="H38" s="304" t="str">
        <v>Thực hành</v>
      </c>
      <c r="I38" s="318" t="str">
        <v>Thao trường DPC</v>
      </c>
      <c r="J38" s="304" t="str">
        <v>1 - 5</v>
      </c>
      <c r="K38" s="304" t="str">
        <v>07h00</v>
      </c>
      <c r="L38" s="304" t="str">
        <v>10h45</v>
      </c>
    </row>
    <row r="39" spans="1:12" ht="30" customHeight="1" x14ac:dyDescent="0.3">
      <c r="A39" s="304">
        <v>6</v>
      </c>
      <c r="B39" s="301">
        <v>45978</v>
      </c>
      <c r="C39" s="304" t="str">
        <v>Tối</v>
      </c>
      <c r="D39" s="304" t="str">
        <v>Đại đội 2</v>
      </c>
      <c r="E39" s="304" t="str">
        <v>01011014</v>
      </c>
      <c r="F39" s="301" t="str">
        <v>Hoàng Văn Luân</v>
      </c>
      <c r="G39" s="305" t="str">
        <v>HỌC ONLINE: Thuyết trình</v>
      </c>
      <c r="H39" s="304" t="str">
        <v>Lý thuyết</v>
      </c>
      <c r="I39" s="318" t="str">
        <v>ZOOM</v>
      </c>
      <c r="J39" s="304" t="str">
        <v>13 - 15</v>
      </c>
      <c r="K39" s="304" t="str">
        <v>18h00</v>
      </c>
      <c r="L39" s="304" t="str">
        <v>20h15</v>
      </c>
    </row>
    <row r="40" spans="1:12" ht="30" customHeight="1" x14ac:dyDescent="0.3">
      <c r="A40" s="304">
        <v>7</v>
      </c>
      <c r="B40" s="301">
        <v>45990</v>
      </c>
      <c r="C40" s="304" t="str">
        <v>Sáng</v>
      </c>
      <c r="D40" s="304" t="str">
        <v>Trung đội 2</v>
      </c>
      <c r="E40" s="304" t="str">
        <v>01011014</v>
      </c>
      <c r="F40" s="301" t="str">
        <v>Hoàng Văn Luân</v>
      </c>
      <c r="G40" s="305" t="str">
        <v>HP3: Bài 7. Phòng tránh địch tiến công hỏa lực bằng vũ khí công nghệ cao.(Không súng)</v>
      </c>
      <c r="H40" s="304" t="str">
        <v>Thực hành</v>
      </c>
      <c r="I40" s="318" t="str">
        <v>Thao trường DPC</v>
      </c>
      <c r="J40" s="304" t="str">
        <v>1 - 5</v>
      </c>
      <c r="K40" s="304" t="str">
        <v>07h00</v>
      </c>
      <c r="L40" s="304" t="str">
        <v>10h45</v>
      </c>
    </row>
    <row r="41" spans="1:12" ht="30" customHeight="1" x14ac:dyDescent="0.3">
      <c r="A41" s="304">
        <v>7</v>
      </c>
      <c r="B41" s="301">
        <v>45990</v>
      </c>
      <c r="C41" s="304" t="str">
        <v>Chiều</v>
      </c>
      <c r="D41" s="304" t="str">
        <v>Trung đội 2</v>
      </c>
      <c r="E41" s="304" t="str">
        <v>01011014</v>
      </c>
      <c r="F41" s="301" t="str">
        <v>Hoàng Văn Luân</v>
      </c>
      <c r="G41" s="305" t="str">
        <v>HP3: Bài 8. Ba môn quân sự phối hợp.
HP4: Bài 5. Từng người làm nhiệm vụ cảnh giác (cảnh giới).</v>
      </c>
      <c r="H41" s="304" t="str">
        <v>Thực hành</v>
      </c>
      <c r="I41" s="318" t="str">
        <v>TT KTX Sinh viên</v>
      </c>
      <c r="J41" s="304" t="str">
        <v>7 - 14</v>
      </c>
      <c r="K41" s="304" t="str">
        <v>12h30</v>
      </c>
      <c r="L41" s="304" t="str">
        <v>19h30</v>
      </c>
    </row>
  </sheetData>
  <sheetProtection selectLockedCells="1"/>
  <printOptions horizontalCentered="1"/>
  <pageMargins left="0.25" right="0.25" top="0.5" bottom="0.25" header="0.3" footer="0.3"/>
  <pageSetup paperSize="9" scale="7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B0CB8-F509-4A17-B63F-F323C71577AE}">
  <sheetPr>
    <pageSetUpPr fitToPage="1"/>
  </sheetPr>
  <dimension ref="A1:L22"/>
  <sheetViews>
    <sheetView view="pageBreakPreview" topLeftCell="A15" zoomScale="85" zoomScaleNormal="100" zoomScaleSheetLayoutView="85" workbookViewId="0">
      <selection activeCell="H21" sqref="H21"/>
    </sheetView>
  </sheetViews>
  <sheetFormatPr defaultColWidth="8.88671875" defaultRowHeight="30" customHeight="1" x14ac:dyDescent="0.3"/>
  <cols>
    <col min="1" max="1" width="4.88671875" style="304" bestFit="1" customWidth="1"/>
    <col min="2" max="2" width="10.33203125" style="301" bestFit="1" customWidth="1"/>
    <col min="3" max="3" width="5.6640625" style="304" bestFit="1" customWidth="1"/>
    <col min="4" max="4" width="10.21875" style="304" bestFit="1" customWidth="1"/>
    <col min="5" max="5" width="11.88671875" style="304" bestFit="1" customWidth="1"/>
    <col min="6" max="6" width="17" style="301" bestFit="1" customWidth="1"/>
    <col min="7" max="7" width="85.33203125" style="305" customWidth="1"/>
    <col min="8" max="8" width="12.33203125" style="304" bestFit="1" customWidth="1"/>
    <col min="9" max="9" width="11" style="318" customWidth="1"/>
    <col min="10" max="10" width="8.6640625" style="304" bestFit="1" customWidth="1"/>
    <col min="11" max="11" width="12" style="304" bestFit="1" customWidth="1"/>
    <col min="12" max="12" width="12.88671875" style="304" bestFit="1" customWidth="1"/>
    <col min="13" max="16384" width="8.88671875" style="301"/>
  </cols>
  <sheetData>
    <row r="1" spans="1:12" ht="30" customHeight="1" x14ac:dyDescent="0.3">
      <c r="E1" s="302" t="s">
        <v>126</v>
      </c>
      <c r="F1" s="302" t="s">
        <v>127</v>
      </c>
      <c r="G1" s="303" t="s">
        <v>128</v>
      </c>
    </row>
    <row r="2" spans="1:12" ht="30" customHeight="1" x14ac:dyDescent="0.3">
      <c r="E2" s="316" t="e">
        <f>VLOOKUP($F$2,DATA.GV!$B$4:$D$19,2,0)</f>
        <v>#N/A</v>
      </c>
      <c r="F2" s="74" t="s">
        <v>200</v>
      </c>
      <c r="G2" s="317" t="e">
        <f>VLOOKUP($F$2,DATA.GV!$B$4:$D$19,3,0)</f>
        <v>#N/A</v>
      </c>
    </row>
    <row r="3" spans="1:12" ht="30" customHeight="1" thickBot="1" x14ac:dyDescent="0.35"/>
    <row r="4" spans="1:12" ht="30" customHeight="1" thickBot="1" x14ac:dyDescent="0.35">
      <c r="A4" s="65" t="s">
        <v>103</v>
      </c>
      <c r="B4" s="66" t="s">
        <v>102</v>
      </c>
      <c r="C4" s="67" t="s">
        <v>76</v>
      </c>
      <c r="D4" s="37" t="s">
        <v>72</v>
      </c>
      <c r="E4" s="37" t="s">
        <v>126</v>
      </c>
      <c r="F4" s="37" t="s">
        <v>75</v>
      </c>
      <c r="G4" s="306" t="s">
        <v>73</v>
      </c>
      <c r="H4" s="37" t="s">
        <v>79</v>
      </c>
      <c r="I4" s="306" t="s">
        <v>74</v>
      </c>
      <c r="J4" s="37" t="s">
        <v>77</v>
      </c>
      <c r="K4" s="37" t="s">
        <v>85</v>
      </c>
      <c r="L4" s="39" t="s">
        <v>88</v>
      </c>
    </row>
    <row r="5" spans="1:12" s="311" customFormat="1" ht="49.2" customHeight="1" x14ac:dyDescent="0.3">
      <c r="A5" s="310" t="str" cm="1">
        <f t="array" ref="A5:L22">_xlfn._xlws.FILTER(TKB!$A$4:$L$295,TKB!$F$4:$F$295='TKB.GV TH'!$F$2,"")</f>
        <v>CN</v>
      </c>
      <c r="B5" s="308">
        <v>45977</v>
      </c>
      <c r="C5" s="310" t="str">
        <v>Chiều</v>
      </c>
      <c r="D5" s="310" t="str">
        <v>Trung đội 10</v>
      </c>
      <c r="E5" s="310" t="str">
        <v>01055017</v>
      </c>
      <c r="F5" s="307" t="str">
        <v>Nguyễn Thị Thanh Thảo</v>
      </c>
      <c r="G5" s="345" t="str">
        <v>HP 3: Bài 1. Chế độ sinh hoạt, học tập, công tác trong ngày, trong tuần; (Không súng)
HP 3: Bài 2. Các chế độ nề nếp chính quy, bố trí trật tự nội vụ trong doanh trại; (Không súng)
HP 3: Bài 3. Hiểu biết chung về các quân, binh chủng trong quân đội. (Không súng)</v>
      </c>
      <c r="H5" s="310" t="str">
        <v>Thực hành</v>
      </c>
      <c r="I5" s="319" t="str">
        <v>TT KTX Sinh viên</v>
      </c>
      <c r="J5" s="310" t="str">
        <v>7 - 13</v>
      </c>
      <c r="K5" s="310" t="str">
        <v>12h30</v>
      </c>
      <c r="L5" s="310" t="str">
        <v>18h45</v>
      </c>
    </row>
    <row r="6" spans="1:12" s="311" customFormat="1" ht="30" customHeight="1" x14ac:dyDescent="0.3">
      <c r="A6" s="315">
        <v>2</v>
      </c>
      <c r="B6" s="313">
        <v>45978</v>
      </c>
      <c r="C6" s="315" t="str">
        <v>Sáng</v>
      </c>
      <c r="D6" s="315" t="str">
        <v>Trung đội 10</v>
      </c>
      <c r="E6" s="315" t="str">
        <v>01055017</v>
      </c>
      <c r="F6" s="312" t="str">
        <v>Nguyễn Thị Thanh Thảo</v>
      </c>
      <c r="G6" s="344" t="str">
        <v>HP 4: Bài 1. Kỹ thuật bắn súng tiểu liên AK (buổi 1)</v>
      </c>
      <c r="H6" s="315" t="str">
        <v>Thực hành</v>
      </c>
      <c r="I6" s="320" t="str">
        <v>Thao trường DPC</v>
      </c>
      <c r="J6" s="315" t="str">
        <v>1 - 5</v>
      </c>
      <c r="K6" s="315" t="str">
        <v>07h00</v>
      </c>
      <c r="L6" s="315" t="str">
        <v>10h45</v>
      </c>
    </row>
    <row r="7" spans="1:12" s="311" customFormat="1" ht="30" customHeight="1" x14ac:dyDescent="0.3">
      <c r="A7" s="315">
        <v>2</v>
      </c>
      <c r="B7" s="313">
        <v>45978</v>
      </c>
      <c r="C7" s="315" t="str">
        <v>Chiều</v>
      </c>
      <c r="D7" s="315" t="str">
        <v>Trung đội 10</v>
      </c>
      <c r="E7" s="315" t="str">
        <v>01055017</v>
      </c>
      <c r="F7" s="312" t="str">
        <v>Nguyễn Thị Thanh Thảo</v>
      </c>
      <c r="G7" s="346" t="str">
        <v>HP 3: Bài 4. Điều lệnh đội ngũ từng người có súng.</v>
      </c>
      <c r="H7" s="315" t="str">
        <v>Thực hành</v>
      </c>
      <c r="I7" s="320" t="str">
        <v>Thao trường DPC</v>
      </c>
      <c r="J7" s="315" t="str">
        <v>7 - 11</v>
      </c>
      <c r="K7" s="315" t="str">
        <v>12h30</v>
      </c>
      <c r="L7" s="315" t="str">
        <v>16h15</v>
      </c>
    </row>
    <row r="8" spans="1:12" s="311" customFormat="1" ht="30" customHeight="1" x14ac:dyDescent="0.3">
      <c r="A8" s="315">
        <v>3</v>
      </c>
      <c r="B8" s="313">
        <v>45979</v>
      </c>
      <c r="C8" s="315" t="str">
        <v>Sáng</v>
      </c>
      <c r="D8" s="315" t="str">
        <v>Trung đội 10</v>
      </c>
      <c r="E8" s="315" t="str">
        <v>01055017</v>
      </c>
      <c r="F8" s="312" t="str">
        <v>Nguyễn Thị Thanh Thảo</v>
      </c>
      <c r="G8" s="347" t="str">
        <v>HP 3: Bài 5. Điều lệnh đội ngũ đơn vị. (có súng)</v>
      </c>
      <c r="H8" s="315" t="str">
        <v>Thực hành</v>
      </c>
      <c r="I8" s="320" t="str">
        <v>Thao trường DPC</v>
      </c>
      <c r="J8" s="315" t="str">
        <v>1 - 5</v>
      </c>
      <c r="K8" s="315" t="str">
        <v>07h00</v>
      </c>
      <c r="L8" s="315" t="str">
        <v>10h45</v>
      </c>
    </row>
    <row r="9" spans="1:12" s="311" customFormat="1" ht="30" customHeight="1" x14ac:dyDescent="0.3">
      <c r="A9" s="315">
        <v>4</v>
      </c>
      <c r="B9" s="313">
        <v>45980</v>
      </c>
      <c r="C9" s="315" t="str">
        <v>Sáng</v>
      </c>
      <c r="D9" s="315" t="str">
        <v>Trung đội 10</v>
      </c>
      <c r="E9" s="315" t="str">
        <v>01055017</v>
      </c>
      <c r="F9" s="312" t="str">
        <v>Nguyễn Thị Thanh Thảo</v>
      </c>
      <c r="G9" s="344" t="str">
        <v>HP4: Bài 2. Tính năng, cấu tạo và cách sử dụng một số loại lựu đạn thường dùng. Ném lựu đạn loại 1.</v>
      </c>
      <c r="H9" s="315" t="str">
        <v>Thực hành</v>
      </c>
      <c r="I9" s="320" t="str">
        <v>Thao trường DPC</v>
      </c>
      <c r="J9" s="315" t="str">
        <v>1 - 5</v>
      </c>
      <c r="K9" s="315" t="str">
        <v>07h00</v>
      </c>
      <c r="L9" s="315" t="str">
        <v>10h45</v>
      </c>
    </row>
    <row r="10" spans="1:12" s="311" customFormat="1" ht="30" customHeight="1" x14ac:dyDescent="0.3">
      <c r="A10" s="315">
        <v>5</v>
      </c>
      <c r="B10" s="313">
        <v>45981</v>
      </c>
      <c r="C10" s="315" t="str">
        <v>Sáng</v>
      </c>
      <c r="D10" s="315" t="str">
        <v>Trung đội 10</v>
      </c>
      <c r="E10" s="315" t="str">
        <v>01055017</v>
      </c>
      <c r="F10" s="312" t="str">
        <v>Nguyễn Thị Thanh Thảo</v>
      </c>
      <c r="G10" s="347" t="str">
        <v>HP3: Bài 6. Hiểu biết chung về bản đồ, địa hình quân sự. (Không súng)</v>
      </c>
      <c r="H10" s="315" t="str">
        <v>Thực hành</v>
      </c>
      <c r="I10" s="320" t="str">
        <v>Thao trường DPC</v>
      </c>
      <c r="J10" s="315" t="str">
        <v>1 - 5</v>
      </c>
      <c r="K10" s="315" t="str">
        <v>07h00</v>
      </c>
      <c r="L10" s="315" t="str">
        <v>10h45</v>
      </c>
    </row>
    <row r="11" spans="1:12" s="311" customFormat="1" ht="30" customHeight="1" x14ac:dyDescent="0.3">
      <c r="A11" s="315">
        <v>6</v>
      </c>
      <c r="B11" s="313">
        <v>45982</v>
      </c>
      <c r="C11" s="315" t="str">
        <v>Sáng</v>
      </c>
      <c r="D11" s="315" t="str">
        <v>Trung đội 10</v>
      </c>
      <c r="E11" s="315" t="str">
        <v>01055017</v>
      </c>
      <c r="F11" s="312" t="str">
        <v>Nguyễn Thị Thanh Thảo</v>
      </c>
      <c r="G11" s="344" t="str">
        <v>HP4: Bài 2. Tính năng, cấu tạo và cách sử dụng một số loại lựu đạn thường dùng. Ném lựu đạn loại 1.</v>
      </c>
      <c r="H11" s="315" t="str">
        <v>Thực hành</v>
      </c>
      <c r="I11" s="320" t="str">
        <v>Thao trường DPC</v>
      </c>
      <c r="J11" s="315" t="str">
        <v>1 - 5</v>
      </c>
      <c r="K11" s="315" t="str">
        <v>07h00</v>
      </c>
      <c r="L11" s="315" t="str">
        <v>10h45</v>
      </c>
    </row>
    <row r="12" spans="1:12" s="311" customFormat="1" ht="30" customHeight="1" x14ac:dyDescent="0.3">
      <c r="A12" s="315">
        <v>7</v>
      </c>
      <c r="B12" s="313">
        <v>45983</v>
      </c>
      <c r="C12" s="315" t="str">
        <v>Sáng</v>
      </c>
      <c r="D12" s="315" t="str">
        <v>Trung đội 10</v>
      </c>
      <c r="E12" s="315" t="str">
        <v>01055017</v>
      </c>
      <c r="F12" s="312" t="str">
        <v>Nguyễn Thị Thanh Thảo</v>
      </c>
      <c r="G12" s="346" t="str">
        <v>HP4: Bài 3. Từng người trong chiến đấu tấn công. (buổi 1)</v>
      </c>
      <c r="H12" s="315" t="str">
        <v>Thực hành</v>
      </c>
      <c r="I12" s="320" t="str">
        <v>Thao trường DPC</v>
      </c>
      <c r="J12" s="315" t="str">
        <v>1 - 5</v>
      </c>
      <c r="K12" s="315" t="str">
        <v>07h00</v>
      </c>
      <c r="L12" s="315" t="str">
        <v>10h45</v>
      </c>
    </row>
    <row r="13" spans="1:12" s="311" customFormat="1" ht="30" customHeight="1" x14ac:dyDescent="0.3">
      <c r="A13" s="315">
        <v>7</v>
      </c>
      <c r="B13" s="313">
        <v>45983</v>
      </c>
      <c r="C13" s="315" t="str">
        <v>Chiều</v>
      </c>
      <c r="D13" s="315" t="str">
        <v>Trung đội 10</v>
      </c>
      <c r="E13" s="315" t="str">
        <v>01055017</v>
      </c>
      <c r="F13" s="312" t="str">
        <v>Nguyễn Thị Thanh Thảo</v>
      </c>
      <c r="G13" s="348" t="str">
        <v>HP4: Bài 1. Kỹ thuật bắn súng tiểu liên AK (buổi 2)</v>
      </c>
      <c r="H13" s="315" t="str">
        <v>Thực hành</v>
      </c>
      <c r="I13" s="320" t="str">
        <v>Thao trường DPC</v>
      </c>
      <c r="J13" s="315" t="str">
        <v>7 - 11</v>
      </c>
      <c r="K13" s="315" t="str">
        <v>12h30</v>
      </c>
      <c r="L13" s="315" t="str">
        <v>16h15</v>
      </c>
    </row>
    <row r="14" spans="1:12" s="311" customFormat="1" ht="30" customHeight="1" x14ac:dyDescent="0.3">
      <c r="A14" s="315" t="str">
        <v>CN</v>
      </c>
      <c r="B14" s="313">
        <v>45984</v>
      </c>
      <c r="C14" s="315" t="str">
        <v>Sáng</v>
      </c>
      <c r="D14" s="315" t="str">
        <v>Trung đội 10</v>
      </c>
      <c r="E14" s="315" t="str">
        <v>01055017</v>
      </c>
      <c r="F14" s="312" t="str">
        <v>Nguyễn Thị Thanh Thảo</v>
      </c>
      <c r="G14" s="346" t="str">
        <v>HP4: Bài 3. Từng người trong chiến đấu tấn công. (buổi 2)</v>
      </c>
      <c r="H14" s="315" t="str">
        <v>Thực hành</v>
      </c>
      <c r="I14" s="320" t="str">
        <v>Thao trường DPC</v>
      </c>
      <c r="J14" s="315" t="str">
        <v>1 - 5</v>
      </c>
      <c r="K14" s="315" t="str">
        <v>07h00</v>
      </c>
      <c r="L14" s="315" t="str">
        <v>10h45</v>
      </c>
    </row>
    <row r="15" spans="1:12" s="311" customFormat="1" ht="30" customHeight="1" x14ac:dyDescent="0.3">
      <c r="A15" s="315" t="str">
        <v>CN</v>
      </c>
      <c r="B15" s="313">
        <v>45984</v>
      </c>
      <c r="C15" s="315" t="str">
        <v>Chiều</v>
      </c>
      <c r="D15" s="315" t="str">
        <v>Trung đội 10</v>
      </c>
      <c r="E15" s="315" t="str">
        <v>01055017</v>
      </c>
      <c r="F15" s="312" t="str">
        <v>Nguyễn Thị Thanh Thảo</v>
      </c>
      <c r="G15" s="348" t="str">
        <v>HP4: Bài 1. Kỹ thuật bắn súng tiểu liên AK (buổi 3)</v>
      </c>
      <c r="H15" s="315" t="str">
        <v>Thực hành</v>
      </c>
      <c r="I15" s="320" t="str">
        <v>Thao trường DPC</v>
      </c>
      <c r="J15" s="315" t="str">
        <v>7 - 11</v>
      </c>
      <c r="K15" s="315" t="str">
        <v>12h30</v>
      </c>
      <c r="L15" s="315" t="str">
        <v>16h15</v>
      </c>
    </row>
    <row r="16" spans="1:12" s="311" customFormat="1" ht="30" customHeight="1" x14ac:dyDescent="0.3">
      <c r="A16" s="315">
        <v>2</v>
      </c>
      <c r="B16" s="313">
        <v>45985</v>
      </c>
      <c r="C16" s="315" t="str">
        <v>Sáng</v>
      </c>
      <c r="D16" s="315" t="str">
        <v>Trung đội 10</v>
      </c>
      <c r="E16" s="315" t="str">
        <v>01055017</v>
      </c>
      <c r="F16" s="312" t="str">
        <v>Nguyễn Thị Thanh Thảo</v>
      </c>
      <c r="G16" s="348" t="str">
        <v>HP4: Bài 1. Kỹ thuật bắn súng tiểu liên AK (buổi 4)</v>
      </c>
      <c r="H16" s="315" t="str">
        <v>Thực hành</v>
      </c>
      <c r="I16" s="320" t="str">
        <v>Thao trường DPC</v>
      </c>
      <c r="J16" s="315" t="str">
        <v>1 - 5</v>
      </c>
      <c r="K16" s="315" t="str">
        <v>07h00</v>
      </c>
      <c r="L16" s="315" t="str">
        <v>10h45</v>
      </c>
    </row>
    <row r="17" spans="1:12" s="311" customFormat="1" ht="30" customHeight="1" x14ac:dyDescent="0.3">
      <c r="A17" s="315">
        <v>3</v>
      </c>
      <c r="B17" s="313">
        <v>45986</v>
      </c>
      <c r="C17" s="315" t="str">
        <v>Sáng</v>
      </c>
      <c r="D17" s="315" t="str">
        <v>Trung đội 10</v>
      </c>
      <c r="E17" s="315" t="str">
        <v>01055017</v>
      </c>
      <c r="F17" s="312" t="str">
        <v>Nguyễn Thị Thanh Thảo</v>
      </c>
      <c r="G17" s="346" t="str">
        <v>HP4: Bài 3. Từng người trong chiến đấu tấn công. (buổi 3)</v>
      </c>
      <c r="H17" s="315" t="str">
        <v>Thực hành</v>
      </c>
      <c r="I17" s="320" t="str">
        <v>Thao trường DPC</v>
      </c>
      <c r="J17" s="315" t="str">
        <v>1 - 5</v>
      </c>
      <c r="K17" s="315" t="str">
        <v>07h00</v>
      </c>
      <c r="L17" s="315" t="str">
        <v>10h45</v>
      </c>
    </row>
    <row r="18" spans="1:12" s="311" customFormat="1" ht="30" customHeight="1" x14ac:dyDescent="0.3">
      <c r="A18" s="315">
        <v>4</v>
      </c>
      <c r="B18" s="313">
        <v>45987</v>
      </c>
      <c r="C18" s="315" t="str">
        <v>Sáng</v>
      </c>
      <c r="D18" s="315" t="str">
        <v>Trung đội 10</v>
      </c>
      <c r="E18" s="315" t="str">
        <v>01055017</v>
      </c>
      <c r="F18" s="312" t="str">
        <v>Nguyễn Thị Thanh Thảo</v>
      </c>
      <c r="G18" s="314" t="str">
        <v>HP4: Bài 1. Kỹ thuật bắn súng tiểu liên AK (buổi 5)</v>
      </c>
      <c r="H18" s="315" t="str">
        <v>Thực hành</v>
      </c>
      <c r="I18" s="320" t="str">
        <v>Thao trường DPC</v>
      </c>
      <c r="J18" s="315" t="str">
        <v>1 - 5</v>
      </c>
      <c r="K18" s="315" t="str">
        <v>07h00</v>
      </c>
      <c r="L18" s="315" t="str">
        <v>10h45</v>
      </c>
    </row>
    <row r="19" spans="1:12" s="311" customFormat="1" ht="30" customHeight="1" x14ac:dyDescent="0.3">
      <c r="A19" s="315">
        <v>5</v>
      </c>
      <c r="B19" s="313">
        <v>45988</v>
      </c>
      <c r="C19" s="315" t="str">
        <v>Sáng</v>
      </c>
      <c r="D19" s="315" t="str">
        <v>Trung đội 10</v>
      </c>
      <c r="E19" s="315" t="str">
        <v>01055017</v>
      </c>
      <c r="F19" s="312" t="str">
        <v>Nguyễn Thị Thanh Thảo</v>
      </c>
      <c r="G19" s="346" t="str">
        <v>HP4: Bài 4. Từng người trong chiến đấu phòng ngự. (buổi 1)</v>
      </c>
      <c r="H19" s="315" t="str">
        <v>Thực hành</v>
      </c>
      <c r="I19" s="320" t="str">
        <v>Thao trường DPC</v>
      </c>
      <c r="J19" s="315" t="str">
        <v>1 - 5</v>
      </c>
      <c r="K19" s="315" t="str">
        <v>07h00</v>
      </c>
      <c r="L19" s="315" t="str">
        <v>10h45</v>
      </c>
    </row>
    <row r="20" spans="1:12" s="311" customFormat="1" ht="30" customHeight="1" x14ac:dyDescent="0.3">
      <c r="A20" s="315">
        <v>6</v>
      </c>
      <c r="B20" s="313">
        <v>45989</v>
      </c>
      <c r="C20" s="315" t="str">
        <v>Sáng</v>
      </c>
      <c r="D20" s="315" t="str">
        <v>Trung đội 10</v>
      </c>
      <c r="E20" s="315" t="str">
        <v>01055017</v>
      </c>
      <c r="F20" s="312" t="str">
        <v>Nguyễn Thị Thanh Thảo</v>
      </c>
      <c r="G20" s="314" t="str">
        <v>HP3: Bài 7. Phòng tránh địch tiến công hỏa lực bằng vũ khí công nghệ cao.(Không súng)</v>
      </c>
      <c r="H20" s="315" t="str">
        <v>Thực hành</v>
      </c>
      <c r="I20" s="320" t="str">
        <v>Thao trường DPC</v>
      </c>
      <c r="J20" s="315" t="str">
        <v>1 - 5</v>
      </c>
      <c r="K20" s="315" t="str">
        <v>07h00</v>
      </c>
      <c r="L20" s="315" t="str">
        <v>10h45</v>
      </c>
    </row>
    <row r="21" spans="1:12" s="311" customFormat="1" ht="30" customHeight="1" x14ac:dyDescent="0.3">
      <c r="A21" s="315">
        <v>7</v>
      </c>
      <c r="B21" s="313">
        <v>45990</v>
      </c>
      <c r="C21" s="315" t="str">
        <v>Sáng</v>
      </c>
      <c r="D21" s="315" t="str">
        <v>Trung đội 10</v>
      </c>
      <c r="E21" s="315" t="str">
        <v>01055017</v>
      </c>
      <c r="F21" s="312" t="str">
        <v>Nguyễn Thị Thanh Thảo</v>
      </c>
      <c r="G21" s="344" t="str">
        <v>HP4: Bài 4. Từng người trong chiến đấu phòng ngự. (buổi 2)</v>
      </c>
      <c r="H21" s="315" t="str">
        <v>Thực hành</v>
      </c>
      <c r="I21" s="320" t="str">
        <v>Thao trường DPC</v>
      </c>
      <c r="J21" s="315" t="str">
        <v>1 - 5</v>
      </c>
      <c r="K21" s="315" t="str">
        <v>07h00</v>
      </c>
      <c r="L21" s="315" t="str">
        <v>10h45</v>
      </c>
    </row>
    <row r="22" spans="1:12" s="311" customFormat="1" ht="30" customHeight="1" x14ac:dyDescent="0.3">
      <c r="A22" s="315">
        <v>7</v>
      </c>
      <c r="B22" s="313">
        <v>45990</v>
      </c>
      <c r="C22" s="315" t="str">
        <v>Chiều</v>
      </c>
      <c r="D22" s="315" t="str">
        <v>Trung đội 10</v>
      </c>
      <c r="E22" s="315" t="str">
        <v>01055017</v>
      </c>
      <c r="F22" s="312" t="str">
        <v>Nguyễn Thị Thanh Thảo</v>
      </c>
      <c r="G22" s="314" t="str">
        <v>HP3: Bài 8. Ba môn quân sự phối hợp.
HP4: Bài 5. Từng người làm nhiệm vụ cảnh giác (cảnh giới).</v>
      </c>
      <c r="H22" s="315" t="str">
        <v>Thực hành</v>
      </c>
      <c r="I22" s="320" t="str">
        <v>TT KTX Sinh viên</v>
      </c>
      <c r="J22" s="315" t="str">
        <v>7 - 14</v>
      </c>
      <c r="K22" s="315" t="str">
        <v>12h30</v>
      </c>
      <c r="L22" s="315" t="str">
        <v>19h30</v>
      </c>
    </row>
  </sheetData>
  <sheetProtection selectLockedCells="1"/>
  <printOptions horizontalCentered="1"/>
  <pageMargins left="0.25" right="0.25" top="0.5" bottom="0.25" header="0.3" footer="0.3"/>
  <pageSetup paperSize="9" scale="7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54CE5-E314-4CCD-9411-D97DE2C04267}">
  <dimension ref="A1:I53"/>
  <sheetViews>
    <sheetView workbookViewId="0">
      <selection activeCell="H21" sqref="H21"/>
    </sheetView>
  </sheetViews>
  <sheetFormatPr defaultRowHeight="18" customHeight="1" x14ac:dyDescent="0.3"/>
  <cols>
    <col min="1" max="1" width="4.44140625" bestFit="1" customWidth="1"/>
    <col min="2" max="2" width="11" bestFit="1" customWidth="1"/>
    <col min="3" max="3" width="19.44140625" bestFit="1" customWidth="1"/>
    <col min="5" max="5" width="16.6640625" bestFit="1" customWidth="1"/>
    <col min="6" max="6" width="10.33203125" bestFit="1" customWidth="1"/>
    <col min="7" max="7" width="12.44140625" bestFit="1" customWidth="1"/>
    <col min="8" max="8" width="12.77734375" customWidth="1"/>
    <col min="9" max="9" width="13.109375" bestFit="1" customWidth="1"/>
  </cols>
  <sheetData>
    <row r="1" spans="1:9" ht="18" customHeight="1" x14ac:dyDescent="0.3">
      <c r="A1" s="349" t="s">
        <v>2120</v>
      </c>
      <c r="B1" s="349"/>
      <c r="C1" s="349"/>
      <c r="D1" s="349"/>
      <c r="E1" s="349"/>
      <c r="F1" s="349"/>
      <c r="G1" s="349"/>
      <c r="H1" s="349"/>
      <c r="I1" s="349"/>
    </row>
    <row r="2" spans="1:9" ht="10.050000000000001" customHeight="1" x14ac:dyDescent="0.3">
      <c r="A2" s="323"/>
      <c r="B2" s="323"/>
      <c r="C2" s="323"/>
      <c r="D2" s="323"/>
      <c r="E2" s="323"/>
      <c r="F2" s="323"/>
      <c r="G2" s="323"/>
      <c r="H2" s="323"/>
      <c r="I2" s="323"/>
    </row>
    <row r="3" spans="1:9" ht="18" customHeight="1" x14ac:dyDescent="0.3">
      <c r="B3" s="338"/>
      <c r="C3" s="338"/>
      <c r="D3" s="338"/>
      <c r="E3" s="340" t="s">
        <v>191</v>
      </c>
      <c r="F3" s="341"/>
      <c r="G3" s="338"/>
      <c r="H3" s="338"/>
      <c r="I3" s="338"/>
    </row>
    <row r="4" spans="1:9" ht="10.050000000000001" customHeight="1" x14ac:dyDescent="0.3"/>
    <row r="5" spans="1:9" ht="18" customHeight="1" x14ac:dyDescent="0.3">
      <c r="A5" s="328" t="s">
        <v>69</v>
      </c>
      <c r="B5" s="328" t="s">
        <v>276</v>
      </c>
      <c r="C5" s="328" t="s">
        <v>277</v>
      </c>
      <c r="D5" s="328" t="s">
        <v>278</v>
      </c>
      <c r="E5" s="328" t="s">
        <v>279</v>
      </c>
      <c r="F5" s="328" t="s">
        <v>280</v>
      </c>
      <c r="G5" s="328" t="s">
        <v>281</v>
      </c>
      <c r="H5" s="328" t="s">
        <v>178</v>
      </c>
      <c r="I5" s="328" t="s">
        <v>129</v>
      </c>
    </row>
    <row r="6" spans="1:9" ht="18" customHeight="1" x14ac:dyDescent="0.3">
      <c r="A6" s="339" cm="1">
        <f t="array" ref="A6:I45">_xlfn._xlws.FILTER(DATA.SV!$A$11:$I$504,DATA.SV!$H$11:$H$504='DANH SÁCH TRUNG ĐỘI'!$E$3,"")</f>
        <v>1</v>
      </c>
      <c r="B6" s="339" t="str">
        <v>2033250120</v>
      </c>
      <c r="C6" s="339" t="str">
        <v>Trịnh Thành</v>
      </c>
      <c r="D6" s="339" t="str">
        <v>Lập</v>
      </c>
      <c r="E6" s="339" t="str">
        <v>Nam</v>
      </c>
      <c r="F6" s="339" t="str">
        <v>07/11/2007</v>
      </c>
      <c r="G6" s="339" t="str">
        <v>0938539305</v>
      </c>
      <c r="H6" s="339" t="str">
        <v>Trung đội 5</v>
      </c>
      <c r="I6" s="339" t="str">
        <v>Lê Minh Thanh</v>
      </c>
    </row>
    <row r="7" spans="1:9" ht="18" customHeight="1" x14ac:dyDescent="0.3">
      <c r="A7" s="339">
        <v>2</v>
      </c>
      <c r="B7" s="339" t="str">
        <v>2026250091</v>
      </c>
      <c r="C7" s="339" t="str">
        <v>Đinh Văn</v>
      </c>
      <c r="D7" s="339" t="str">
        <v>Lộc</v>
      </c>
      <c r="E7" s="339" t="str">
        <v>Nam</v>
      </c>
      <c r="F7" s="339" t="str">
        <v>12/11/2007</v>
      </c>
      <c r="G7" s="339" t="str">
        <v>0392150316</v>
      </c>
      <c r="H7" s="339" t="str">
        <v>Trung đội 5</v>
      </c>
      <c r="I7" s="339" t="str">
        <v>Lê Minh Thanh</v>
      </c>
    </row>
    <row r="8" spans="1:9" ht="18" customHeight="1" x14ac:dyDescent="0.3">
      <c r="A8" s="339">
        <v>3</v>
      </c>
      <c r="B8" s="339" t="str">
        <v>2033250125</v>
      </c>
      <c r="C8" s="339" t="str">
        <v>Lê Tấn</v>
      </c>
      <c r="D8" s="339" t="str">
        <v>Lộc</v>
      </c>
      <c r="E8" s="339" t="str">
        <v>Nam</v>
      </c>
      <c r="F8" s="339" t="str">
        <v>17/01/2006</v>
      </c>
      <c r="G8" s="339" t="str">
        <v>0943576320</v>
      </c>
      <c r="H8" s="339" t="str">
        <v>Trung đội 5</v>
      </c>
      <c r="I8" s="339" t="str">
        <v>Lê Minh Thanh</v>
      </c>
    </row>
    <row r="9" spans="1:9" ht="18" customHeight="1" x14ac:dyDescent="0.3">
      <c r="A9" s="339">
        <v>4</v>
      </c>
      <c r="B9" s="339" t="str">
        <v>2045250113</v>
      </c>
      <c r="C9" s="339" t="str">
        <v>Lê Tấn</v>
      </c>
      <c r="D9" s="339" t="str">
        <v>Lộc</v>
      </c>
      <c r="E9" s="339" t="str">
        <v>Nam</v>
      </c>
      <c r="F9" s="339" t="str">
        <v>04/08/2007</v>
      </c>
      <c r="G9" s="339" t="str">
        <v>0975534807</v>
      </c>
      <c r="H9" s="339" t="str">
        <v>Trung đội 5</v>
      </c>
      <c r="I9" s="339" t="str">
        <v>Lê Minh Thanh</v>
      </c>
    </row>
    <row r="10" spans="1:9" ht="18" customHeight="1" x14ac:dyDescent="0.3">
      <c r="A10" s="339">
        <v>5</v>
      </c>
      <c r="B10" s="339" t="str">
        <v>2033250123</v>
      </c>
      <c r="C10" s="339" t="str">
        <v>Nguyễn Hoàng</v>
      </c>
      <c r="D10" s="339" t="str">
        <v>Lộc</v>
      </c>
      <c r="E10" s="339" t="str">
        <v>Nam</v>
      </c>
      <c r="F10" s="339" t="str">
        <v>21/12/2007</v>
      </c>
      <c r="G10" s="339" t="str">
        <v>0903782930</v>
      </c>
      <c r="H10" s="339" t="str">
        <v>Trung đội 5</v>
      </c>
      <c r="I10" s="339" t="str">
        <v>Lê Minh Thanh</v>
      </c>
    </row>
    <row r="11" spans="1:9" ht="18" customHeight="1" x14ac:dyDescent="0.3">
      <c r="A11" s="339">
        <v>6</v>
      </c>
      <c r="B11" s="339" t="str">
        <v>2009250042</v>
      </c>
      <c r="C11" s="339" t="str">
        <v>Nguyễn Trường</v>
      </c>
      <c r="D11" s="339" t="str">
        <v>Lộc</v>
      </c>
      <c r="E11" s="339" t="str">
        <v>Nam</v>
      </c>
      <c r="F11" s="339" t="str">
        <v>22/06/2007</v>
      </c>
      <c r="G11" s="339" t="str">
        <v>0901853467</v>
      </c>
      <c r="H11" s="339" t="str">
        <v>Trung đội 5</v>
      </c>
      <c r="I11" s="339" t="str">
        <v>Lê Minh Thanh</v>
      </c>
    </row>
    <row r="12" spans="1:9" ht="18" customHeight="1" x14ac:dyDescent="0.3">
      <c r="A12" s="339">
        <v>7</v>
      </c>
      <c r="B12" s="339" t="str">
        <v>2026250174</v>
      </c>
      <c r="C12" s="339" t="str">
        <v>Nguyễn Văn</v>
      </c>
      <c r="D12" s="339" t="str">
        <v>Lộc</v>
      </c>
      <c r="E12" s="339" t="str">
        <v>Nam</v>
      </c>
      <c r="F12" s="339" t="str">
        <v>01/10/2007</v>
      </c>
      <c r="G12" s="339" t="str">
        <v>0965476489</v>
      </c>
      <c r="H12" s="339" t="str">
        <v>Trung đội 5</v>
      </c>
      <c r="I12" s="339" t="str">
        <v>Lê Minh Thanh</v>
      </c>
    </row>
    <row r="13" spans="1:9" ht="18" customHeight="1" x14ac:dyDescent="0.3">
      <c r="A13" s="339">
        <v>8</v>
      </c>
      <c r="B13" s="339" t="str">
        <v>2033250124</v>
      </c>
      <c r="C13" s="339" t="str">
        <v>Phan Thanh</v>
      </c>
      <c r="D13" s="339" t="str">
        <v>Lộc</v>
      </c>
      <c r="E13" s="339" t="str">
        <v>Nam</v>
      </c>
      <c r="F13" s="339" t="str">
        <v>01/09/2007</v>
      </c>
      <c r="G13" s="339" t="str">
        <v>0962278970</v>
      </c>
      <c r="H13" s="339" t="str">
        <v>Trung đội 5</v>
      </c>
      <c r="I13" s="339" t="str">
        <v>Lê Minh Thanh</v>
      </c>
    </row>
    <row r="14" spans="1:9" ht="18" customHeight="1" x14ac:dyDescent="0.3">
      <c r="A14" s="339">
        <v>9</v>
      </c>
      <c r="B14" s="339" t="str">
        <v>2026250023</v>
      </c>
      <c r="C14" s="339" t="str">
        <v>Trần Minh Tấn</v>
      </c>
      <c r="D14" s="339" t="str">
        <v>Lộc</v>
      </c>
      <c r="E14" s="339" t="str">
        <v>Nam</v>
      </c>
      <c r="F14" s="339" t="str">
        <v>05/12/2007</v>
      </c>
      <c r="G14" s="339" t="str">
        <v>0702355679</v>
      </c>
      <c r="H14" s="339" t="str">
        <v>Trung đội 5</v>
      </c>
      <c r="I14" s="339" t="str">
        <v>Lê Minh Thanh</v>
      </c>
    </row>
    <row r="15" spans="1:9" ht="18" customHeight="1" x14ac:dyDescent="0.3">
      <c r="A15" s="339">
        <v>10</v>
      </c>
      <c r="B15" s="339" t="str">
        <v>2026250192</v>
      </c>
      <c r="C15" s="339" t="str">
        <v>Trần Phát</v>
      </c>
      <c r="D15" s="339" t="str">
        <v>Lộc</v>
      </c>
      <c r="E15" s="339" t="str">
        <v>Nam</v>
      </c>
      <c r="F15" s="339" t="str">
        <v>02/04/2007</v>
      </c>
      <c r="G15" s="339" t="str">
        <v>0338277068</v>
      </c>
      <c r="H15" s="339" t="str">
        <v>Trung đội 5</v>
      </c>
      <c r="I15" s="339" t="str">
        <v>Lê Minh Thanh</v>
      </c>
    </row>
    <row r="16" spans="1:9" ht="18" customHeight="1" x14ac:dyDescent="0.3">
      <c r="A16" s="339">
        <v>11</v>
      </c>
      <c r="B16" s="339" t="str">
        <v>2045250115</v>
      </c>
      <c r="C16" s="339" t="str">
        <v>Huỳnh</v>
      </c>
      <c r="D16" s="339" t="str">
        <v>Lợi</v>
      </c>
      <c r="E16" s="339" t="str">
        <v>Nam</v>
      </c>
      <c r="F16" s="339" t="str">
        <v>19/04/2007</v>
      </c>
      <c r="G16" s="339" t="str">
        <v>0888228320</v>
      </c>
      <c r="H16" s="339" t="str">
        <v>Trung đội 5</v>
      </c>
      <c r="I16" s="339" t="str">
        <v>Lê Minh Thanh</v>
      </c>
    </row>
    <row r="17" spans="1:9" ht="18" customHeight="1" x14ac:dyDescent="0.3">
      <c r="A17" s="339">
        <v>12</v>
      </c>
      <c r="B17" s="339" t="str">
        <v>2026250025</v>
      </c>
      <c r="C17" s="339" t="str">
        <v>Nguyễn Đình Bảo</v>
      </c>
      <c r="D17" s="339" t="str">
        <v>Long</v>
      </c>
      <c r="E17" s="339" t="str">
        <v>Nam</v>
      </c>
      <c r="F17" s="339" t="str">
        <v>19/08/2007</v>
      </c>
      <c r="G17" s="339" t="str">
        <v>0978932674</v>
      </c>
      <c r="H17" s="339" t="str">
        <v>Trung đội 5</v>
      </c>
      <c r="I17" s="339" t="str">
        <v>Lê Minh Thanh</v>
      </c>
    </row>
    <row r="18" spans="1:9" ht="18" customHeight="1" x14ac:dyDescent="0.3">
      <c r="A18" s="339">
        <v>13</v>
      </c>
      <c r="B18" s="339" t="str">
        <v>2009250043</v>
      </c>
      <c r="C18" s="339" t="str">
        <v>Nguyễn Hữu</v>
      </c>
      <c r="D18" s="339" t="str">
        <v>Long</v>
      </c>
      <c r="E18" s="339" t="str">
        <v>Nam</v>
      </c>
      <c r="F18" s="339" t="str">
        <v>23/10/2007</v>
      </c>
      <c r="G18" s="339" t="str">
        <v>0393027328</v>
      </c>
      <c r="H18" s="339" t="str">
        <v>Trung đội 5</v>
      </c>
      <c r="I18" s="339" t="str">
        <v>Lê Minh Thanh</v>
      </c>
    </row>
    <row r="19" spans="1:9" ht="18" customHeight="1" x14ac:dyDescent="0.3">
      <c r="A19" s="339">
        <v>14</v>
      </c>
      <c r="B19" s="339" t="str">
        <v>2009250045</v>
      </c>
      <c r="C19" s="339" t="str">
        <v>Dương Khánh</v>
      </c>
      <c r="D19" s="339" t="str">
        <v>Luân</v>
      </c>
      <c r="E19" s="339" t="str">
        <v>Nam</v>
      </c>
      <c r="F19" s="339" t="str">
        <v>18/12/2007</v>
      </c>
      <c r="G19" s="339" t="str">
        <v>0848855952</v>
      </c>
      <c r="H19" s="339" t="str">
        <v>Trung đội 5</v>
      </c>
      <c r="I19" s="339" t="str">
        <v>Lê Minh Thanh</v>
      </c>
    </row>
    <row r="20" spans="1:9" ht="18" customHeight="1" x14ac:dyDescent="0.3">
      <c r="A20" s="339">
        <v>15</v>
      </c>
      <c r="B20" s="339" t="str">
        <v>2026250137</v>
      </c>
      <c r="C20" s="339" t="str">
        <v>Trương Thành</v>
      </c>
      <c r="D20" s="339" t="str">
        <v>Lực</v>
      </c>
      <c r="E20" s="339" t="str">
        <v>Nam</v>
      </c>
      <c r="F20" s="339" t="str">
        <v>14/04/2007</v>
      </c>
      <c r="G20" s="339" t="str">
        <v>0344300630</v>
      </c>
      <c r="H20" s="339" t="str">
        <v>Trung đội 5</v>
      </c>
      <c r="I20" s="339" t="str">
        <v>Lê Minh Thanh</v>
      </c>
    </row>
    <row r="21" spans="1:9" ht="18" customHeight="1" x14ac:dyDescent="0.3">
      <c r="A21" s="339">
        <v>16</v>
      </c>
      <c r="B21" s="339" t="str">
        <v>2045250116</v>
      </c>
      <c r="C21" s="339" t="str">
        <v>Ngô Gia</v>
      </c>
      <c r="D21" s="339" t="str">
        <v>Lượng</v>
      </c>
      <c r="E21" s="339" t="str">
        <v>Nam</v>
      </c>
      <c r="F21" s="339" t="str">
        <v>19/09/2007</v>
      </c>
      <c r="G21" s="339" t="str">
        <v>0379627529</v>
      </c>
      <c r="H21" s="339" t="str">
        <v>Trung đội 5</v>
      </c>
      <c r="I21" s="339" t="str">
        <v>Lê Minh Thanh</v>
      </c>
    </row>
    <row r="22" spans="1:9" ht="18" customHeight="1" x14ac:dyDescent="0.3">
      <c r="A22" s="339">
        <v>17</v>
      </c>
      <c r="B22" s="339" t="str">
        <v>2033250141</v>
      </c>
      <c r="C22" s="339" t="str">
        <v>Lê Anh</v>
      </c>
      <c r="D22" s="339" t="str">
        <v>Minh</v>
      </c>
      <c r="E22" s="339" t="str">
        <v>Nam</v>
      </c>
      <c r="F22" s="339" t="str">
        <v>18/09/2007</v>
      </c>
      <c r="G22" s="339" t="str">
        <v>0333096084</v>
      </c>
      <c r="H22" s="339" t="str">
        <v>Trung đội 5</v>
      </c>
      <c r="I22" s="339" t="str">
        <v>Lê Minh Thanh</v>
      </c>
    </row>
    <row r="23" spans="1:9" ht="18" customHeight="1" x14ac:dyDescent="0.3">
      <c r="A23" s="339">
        <v>18</v>
      </c>
      <c r="B23" s="339" t="str">
        <v>2026250157</v>
      </c>
      <c r="C23" s="339" t="str">
        <v>Lê Tuấn</v>
      </c>
      <c r="D23" s="339" t="str">
        <v>Minh</v>
      </c>
      <c r="E23" s="339" t="str">
        <v>Nam</v>
      </c>
      <c r="F23" s="339" t="str">
        <v>02/02/2007</v>
      </c>
      <c r="G23" s="339" t="str">
        <v>0848996118</v>
      </c>
      <c r="H23" s="339" t="str">
        <v>Trung đội 5</v>
      </c>
      <c r="I23" s="339" t="str">
        <v>Lê Minh Thanh</v>
      </c>
    </row>
    <row r="24" spans="1:9" ht="18" customHeight="1" x14ac:dyDescent="0.3">
      <c r="A24" s="339">
        <v>19</v>
      </c>
      <c r="B24" s="339" t="str">
        <v>2009250046</v>
      </c>
      <c r="C24" s="339" t="str">
        <v>Nguyễn Bá Nhật</v>
      </c>
      <c r="D24" s="339" t="str">
        <v>Minh</v>
      </c>
      <c r="E24" s="339" t="str">
        <v>Nam</v>
      </c>
      <c r="F24" s="339" t="str">
        <v>10/04/2007</v>
      </c>
      <c r="G24" s="339" t="str">
        <v>0979719985</v>
      </c>
      <c r="H24" s="339" t="str">
        <v>Trung đội 5</v>
      </c>
      <c r="I24" s="339" t="str">
        <v>Lê Minh Thanh</v>
      </c>
    </row>
    <row r="25" spans="1:9" ht="18" customHeight="1" x14ac:dyDescent="0.3">
      <c r="A25" s="339">
        <v>20</v>
      </c>
      <c r="B25" s="339" t="str">
        <v>2006250021</v>
      </c>
      <c r="C25" s="339" t="str">
        <v>Nguyễn Bảo</v>
      </c>
      <c r="D25" s="339" t="str">
        <v>Minh</v>
      </c>
      <c r="E25" s="339" t="str">
        <v>Nam</v>
      </c>
      <c r="F25" s="339" t="str">
        <v>16/08/2007</v>
      </c>
      <c r="G25" s="339" t="str">
        <v>0368153436</v>
      </c>
      <c r="H25" s="339" t="str">
        <v>Trung đội 5</v>
      </c>
      <c r="I25" s="339" t="str">
        <v>Lê Minh Thanh</v>
      </c>
    </row>
    <row r="26" spans="1:9" ht="18" customHeight="1" x14ac:dyDescent="0.3">
      <c r="A26" s="339">
        <v>21</v>
      </c>
      <c r="B26" s="339" t="str">
        <v>2033250139</v>
      </c>
      <c r="C26" s="339" t="str">
        <v>Nguyễn Tuấn</v>
      </c>
      <c r="D26" s="339" t="str">
        <v>Minh</v>
      </c>
      <c r="E26" s="339" t="str">
        <v>Nam</v>
      </c>
      <c r="F26" s="339" t="str">
        <v>07/08/2007</v>
      </c>
      <c r="G26" s="339" t="str">
        <v>0981051687</v>
      </c>
      <c r="H26" s="339" t="str">
        <v>Trung đội 5</v>
      </c>
      <c r="I26" s="339" t="str">
        <v>Lê Minh Thanh</v>
      </c>
    </row>
    <row r="27" spans="1:9" ht="18" customHeight="1" x14ac:dyDescent="0.3">
      <c r="A27" s="339">
        <v>22</v>
      </c>
      <c r="B27" s="339" t="str">
        <v>2004250322</v>
      </c>
      <c r="C27" s="339" t="str">
        <v>Trần Đức</v>
      </c>
      <c r="D27" s="339" t="str">
        <v>Minh</v>
      </c>
      <c r="E27" s="339" t="str">
        <v>Nam</v>
      </c>
      <c r="F27" s="339" t="str">
        <v>06/02/2007</v>
      </c>
      <c r="G27" s="339" t="str">
        <v>0909549705</v>
      </c>
      <c r="H27" s="339" t="str">
        <v>Trung đội 5</v>
      </c>
      <c r="I27" s="339" t="str">
        <v>Lê Minh Thanh</v>
      </c>
    </row>
    <row r="28" spans="1:9" ht="18" customHeight="1" x14ac:dyDescent="0.3">
      <c r="A28" s="339">
        <v>23</v>
      </c>
      <c r="B28" s="339" t="str">
        <v>2033250144</v>
      </c>
      <c r="C28" s="339" t="str">
        <v>Huỳnh Lê Phương</v>
      </c>
      <c r="D28" s="339" t="str">
        <v>Nam</v>
      </c>
      <c r="E28" s="339" t="str">
        <v>Nam</v>
      </c>
      <c r="F28" s="339" t="str">
        <v>30/05/2007</v>
      </c>
      <c r="G28" s="339" t="str">
        <v>0965901207</v>
      </c>
      <c r="H28" s="339" t="str">
        <v>Trung đội 5</v>
      </c>
      <c r="I28" s="339" t="str">
        <v>Lê Minh Thanh</v>
      </c>
    </row>
    <row r="29" spans="1:9" ht="18" customHeight="1" x14ac:dyDescent="0.3">
      <c r="A29" s="339">
        <v>24</v>
      </c>
      <c r="B29" s="339" t="str">
        <v>2004250340</v>
      </c>
      <c r="C29" s="339" t="str">
        <v>Lê Hồng</v>
      </c>
      <c r="D29" s="339" t="str">
        <v>Nam</v>
      </c>
      <c r="E29" s="339" t="str">
        <v>Nam</v>
      </c>
      <c r="F29" s="339" t="str">
        <v>11/07/2007</v>
      </c>
      <c r="G29" s="339" t="str">
        <v>0336354176</v>
      </c>
      <c r="H29" s="339" t="str">
        <v>Trung đội 5</v>
      </c>
      <c r="I29" s="339" t="str">
        <v>Lê Minh Thanh</v>
      </c>
    </row>
    <row r="30" spans="1:9" ht="18" customHeight="1" x14ac:dyDescent="0.3">
      <c r="A30" s="339">
        <v>25</v>
      </c>
      <c r="B30" s="339" t="str">
        <v>2033250147</v>
      </c>
      <c r="C30" s="339" t="str">
        <v>Phan Hoài</v>
      </c>
      <c r="D30" s="339" t="str">
        <v>Nam</v>
      </c>
      <c r="E30" s="339" t="str">
        <v>Nam</v>
      </c>
      <c r="F30" s="339" t="str">
        <v>09/06/2007</v>
      </c>
      <c r="G30" s="339" t="str">
        <v>0853009720</v>
      </c>
      <c r="H30" s="339" t="str">
        <v>Trung đội 5</v>
      </c>
      <c r="I30" s="339" t="str">
        <v>Lê Minh Thanh</v>
      </c>
    </row>
    <row r="31" spans="1:9" ht="18" customHeight="1" x14ac:dyDescent="0.3">
      <c r="A31" s="339">
        <v>26</v>
      </c>
      <c r="B31" s="339" t="str">
        <v>2026250026</v>
      </c>
      <c r="C31" s="339" t="str">
        <v>Đoàn Hoàng</v>
      </c>
      <c r="D31" s="339" t="str">
        <v>Nghĩa</v>
      </c>
      <c r="E31" s="339" t="str">
        <v>Nam</v>
      </c>
      <c r="F31" s="339" t="str">
        <v>10/08/2007</v>
      </c>
      <c r="G31" s="339" t="str">
        <v>0936837475</v>
      </c>
      <c r="H31" s="339" t="str">
        <v>Trung đội 5</v>
      </c>
      <c r="I31" s="339" t="str">
        <v>Lê Minh Thanh</v>
      </c>
    </row>
    <row r="32" spans="1:9" ht="18" customHeight="1" x14ac:dyDescent="0.3">
      <c r="A32" s="339">
        <v>27</v>
      </c>
      <c r="B32" s="339" t="str">
        <v>2006250084</v>
      </c>
      <c r="C32" s="339" t="str">
        <v>Huỳnh Trọng</v>
      </c>
      <c r="D32" s="339" t="str">
        <v>Nghĩa</v>
      </c>
      <c r="E32" s="339" t="str">
        <v>Nam</v>
      </c>
      <c r="F32" s="339" t="str">
        <v>15/05/2007</v>
      </c>
      <c r="G32" s="339" t="str">
        <v>0762933815</v>
      </c>
      <c r="H32" s="339" t="str">
        <v>Trung đội 5</v>
      </c>
      <c r="I32" s="339" t="str">
        <v>Lê Minh Thanh</v>
      </c>
    </row>
    <row r="33" spans="1:9" ht="18" customHeight="1" x14ac:dyDescent="0.3">
      <c r="A33" s="339">
        <v>28</v>
      </c>
      <c r="B33" s="339" t="str">
        <v>2004250374</v>
      </c>
      <c r="C33" s="339" t="str">
        <v>Nguyễn Văn Trọng</v>
      </c>
      <c r="D33" s="339" t="str">
        <v>Nghĩa</v>
      </c>
      <c r="E33" s="339" t="str">
        <v>Nam</v>
      </c>
      <c r="F33" s="339" t="str">
        <v>20/12/2007</v>
      </c>
      <c r="G33" s="339" t="str">
        <v>0342028639</v>
      </c>
      <c r="H33" s="339" t="str">
        <v>Trung đội 5</v>
      </c>
      <c r="I33" s="339" t="str">
        <v>Lê Minh Thanh</v>
      </c>
    </row>
    <row r="34" spans="1:9" ht="18" customHeight="1" x14ac:dyDescent="0.3">
      <c r="A34" s="339">
        <v>29</v>
      </c>
      <c r="B34" s="339" t="str">
        <v>2033250155</v>
      </c>
      <c r="C34" s="339" t="str">
        <v>Trần Lập</v>
      </c>
      <c r="D34" s="339" t="str">
        <v>Nghiệp</v>
      </c>
      <c r="E34" s="339" t="str">
        <v>Nam</v>
      </c>
      <c r="F34" s="339" t="str">
        <v>29/12/2006</v>
      </c>
      <c r="G34" s="339" t="str">
        <v>0852279242</v>
      </c>
      <c r="H34" s="339" t="str">
        <v>Trung đội 5</v>
      </c>
      <c r="I34" s="339" t="str">
        <v>Lê Minh Thanh</v>
      </c>
    </row>
    <row r="35" spans="1:9" ht="18" customHeight="1" x14ac:dyDescent="0.3">
      <c r="A35" s="339">
        <v>30</v>
      </c>
      <c r="B35" s="339" t="str">
        <v>2033250156</v>
      </c>
      <c r="C35" s="339" t="str">
        <v>Đoàn Nguyễn Bảo</v>
      </c>
      <c r="D35" s="339" t="str">
        <v>Ngọc</v>
      </c>
      <c r="E35" s="339" t="str">
        <v>Nam</v>
      </c>
      <c r="F35" s="339" t="str">
        <v>19/10/2007</v>
      </c>
      <c r="G35" s="339" t="str">
        <v>0776954806</v>
      </c>
      <c r="H35" s="339" t="str">
        <v>Trung đội 5</v>
      </c>
      <c r="I35" s="339" t="str">
        <v>Lê Minh Thanh</v>
      </c>
    </row>
    <row r="36" spans="1:9" ht="18" customHeight="1" x14ac:dyDescent="0.3">
      <c r="A36" s="339">
        <v>31</v>
      </c>
      <c r="B36" s="339" t="str">
        <v>2009250050</v>
      </c>
      <c r="C36" s="339" t="str">
        <v>Mai Lê Phúc</v>
      </c>
      <c r="D36" s="339" t="str">
        <v>Nguyên</v>
      </c>
      <c r="E36" s="339" t="str">
        <v>Nam</v>
      </c>
      <c r="F36" s="339" t="str">
        <v>11/09/2007</v>
      </c>
      <c r="G36" s="339" t="str">
        <v>0769390023</v>
      </c>
      <c r="H36" s="339" t="str">
        <v>Trung đội 5</v>
      </c>
      <c r="I36" s="339" t="str">
        <v>Lê Minh Thanh</v>
      </c>
    </row>
    <row r="37" spans="1:9" ht="18" customHeight="1" x14ac:dyDescent="0.3">
      <c r="A37" s="339">
        <v>32</v>
      </c>
      <c r="B37" s="339" t="str">
        <v>2026250027</v>
      </c>
      <c r="C37" s="339" t="str">
        <v>Nguyễn Quốc</v>
      </c>
      <c r="D37" s="339" t="str">
        <v>Nguyên</v>
      </c>
      <c r="E37" s="339" t="str">
        <v>Nam</v>
      </c>
      <c r="F37" s="339" t="str">
        <v>08/12/2006</v>
      </c>
      <c r="G37" s="339" t="str">
        <v>0985973354</v>
      </c>
      <c r="H37" s="339" t="str">
        <v>Trung đội 5</v>
      </c>
      <c r="I37" s="339" t="str">
        <v>Lê Minh Thanh</v>
      </c>
    </row>
    <row r="38" spans="1:9" ht="18" customHeight="1" x14ac:dyDescent="0.3">
      <c r="A38" s="339">
        <v>33</v>
      </c>
      <c r="B38" s="339" t="str">
        <v>2026250119</v>
      </c>
      <c r="C38" s="339" t="str">
        <v>Thái Dzuy</v>
      </c>
      <c r="D38" s="339" t="str">
        <v>Nguyễn</v>
      </c>
      <c r="E38" s="339" t="str">
        <v>Nam</v>
      </c>
      <c r="F38" s="339" t="str">
        <v>04/04/2007</v>
      </c>
      <c r="G38" s="339" t="str">
        <v>032995530</v>
      </c>
      <c r="H38" s="339" t="str">
        <v>Trung đội 5</v>
      </c>
      <c r="I38" s="339" t="str">
        <v>Lê Minh Thanh</v>
      </c>
    </row>
    <row r="39" spans="1:9" ht="18" customHeight="1" x14ac:dyDescent="0.3">
      <c r="A39" s="339">
        <v>34</v>
      </c>
      <c r="B39" s="339" t="str">
        <v>2004250404</v>
      </c>
      <c r="C39" s="339" t="str">
        <v>Đặng Thành</v>
      </c>
      <c r="D39" s="339" t="str">
        <v>Nhân</v>
      </c>
      <c r="E39" s="339" t="str">
        <v>Nam</v>
      </c>
      <c r="F39" s="339" t="str">
        <v>24/03/2007</v>
      </c>
      <c r="G39" s="339" t="str">
        <v>0842020720</v>
      </c>
      <c r="H39" s="339" t="str">
        <v>Trung đội 5</v>
      </c>
      <c r="I39" s="339" t="str">
        <v>Lê Minh Thanh</v>
      </c>
    </row>
    <row r="40" spans="1:9" ht="18" customHeight="1" x14ac:dyDescent="0.3">
      <c r="A40" s="339">
        <v>35</v>
      </c>
      <c r="B40" s="339" t="str">
        <v>2006250027</v>
      </c>
      <c r="C40" s="339" t="str">
        <v>Đỗ Thành</v>
      </c>
      <c r="D40" s="339" t="str">
        <v>Nhân</v>
      </c>
      <c r="E40" s="339" t="str">
        <v>Nam</v>
      </c>
      <c r="F40" s="339" t="str">
        <v>30/10/2007</v>
      </c>
      <c r="G40" s="339" t="str">
        <v>0368678352</v>
      </c>
      <c r="H40" s="339" t="str">
        <v>Trung đội 5</v>
      </c>
      <c r="I40" s="339" t="str">
        <v>Lê Minh Thanh</v>
      </c>
    </row>
    <row r="41" spans="1:9" ht="18" customHeight="1" x14ac:dyDescent="0.3">
      <c r="A41" s="339">
        <v>36</v>
      </c>
      <c r="B41" s="339" t="str">
        <v>2026250114</v>
      </c>
      <c r="C41" s="339" t="str">
        <v>Lê Lương Quang</v>
      </c>
      <c r="D41" s="339" t="str">
        <v>Nhật</v>
      </c>
      <c r="E41" s="339" t="str">
        <v>Nam</v>
      </c>
      <c r="F41" s="339" t="str">
        <v>20/05/2007</v>
      </c>
      <c r="G41" s="339" t="str">
        <v>0824668433</v>
      </c>
      <c r="H41" s="339" t="str">
        <v>Trung đội 5</v>
      </c>
      <c r="I41" s="339" t="str">
        <v>Lê Minh Thanh</v>
      </c>
    </row>
    <row r="42" spans="1:9" ht="18" customHeight="1" x14ac:dyDescent="0.3">
      <c r="A42" s="339">
        <v>37</v>
      </c>
      <c r="B42" s="339" t="str">
        <v>2026250031</v>
      </c>
      <c r="C42" s="339" t="str">
        <v>Mai Lê Minh</v>
      </c>
      <c r="D42" s="339" t="str">
        <v>Nhật</v>
      </c>
      <c r="E42" s="339" t="str">
        <v>Nam</v>
      </c>
      <c r="F42" s="339" t="str">
        <v>13/02/2007</v>
      </c>
      <c r="G42" s="339" t="str">
        <v>0911139227</v>
      </c>
      <c r="H42" s="339" t="str">
        <v>Trung đội 5</v>
      </c>
      <c r="I42" s="339" t="str">
        <v>Lê Minh Thanh</v>
      </c>
    </row>
    <row r="43" spans="1:9" ht="18" customHeight="1" x14ac:dyDescent="0.3">
      <c r="A43" s="339">
        <v>38</v>
      </c>
      <c r="B43" s="339" t="str">
        <v>2004250413</v>
      </c>
      <c r="C43" s="339" t="str">
        <v>Nguyễn Võ Minh</v>
      </c>
      <c r="D43" s="339" t="str">
        <v>Nhật</v>
      </c>
      <c r="E43" s="339" t="str">
        <v>Nam</v>
      </c>
      <c r="F43" s="339" t="str">
        <v>25/10/2006</v>
      </c>
      <c r="G43" s="339" t="str">
        <v>0916958614</v>
      </c>
      <c r="H43" s="339" t="str">
        <v>Trung đội 5</v>
      </c>
      <c r="I43" s="339" t="str">
        <v>Lê Minh Thanh</v>
      </c>
    </row>
    <row r="44" spans="1:9" ht="18" customHeight="1" x14ac:dyDescent="0.3">
      <c r="A44" s="339">
        <v>39</v>
      </c>
      <c r="B44" s="339" t="str">
        <v>2004250414</v>
      </c>
      <c r="C44" s="339" t="str">
        <v>Phan Minh</v>
      </c>
      <c r="D44" s="339" t="str">
        <v>Nhật</v>
      </c>
      <c r="E44" s="339" t="str">
        <v>Nam</v>
      </c>
      <c r="F44" s="339" t="str">
        <v>21/08/2007</v>
      </c>
      <c r="G44" s="339" t="str">
        <v>0915967655</v>
      </c>
      <c r="H44" s="339" t="str">
        <v>Trung đội 5</v>
      </c>
      <c r="I44" s="339" t="str">
        <v>Lê Minh Thanh</v>
      </c>
    </row>
    <row r="45" spans="1:9" ht="18" customHeight="1" x14ac:dyDescent="0.3">
      <c r="A45" s="339">
        <v>40</v>
      </c>
      <c r="B45" s="339" t="str">
        <v>2026250028</v>
      </c>
      <c r="C45" s="339" t="str">
        <v>Quách Minh</v>
      </c>
      <c r="D45" s="339" t="str">
        <v>Nhật</v>
      </c>
      <c r="E45" s="339" t="str">
        <v>Nam</v>
      </c>
      <c r="F45" s="339" t="str">
        <v>04/12/2007</v>
      </c>
      <c r="G45" s="339" t="str">
        <v>0369206887</v>
      </c>
      <c r="H45" s="339" t="str">
        <v>Trung đội 5</v>
      </c>
      <c r="I45" s="339" t="str">
        <v>Lê Minh Thanh</v>
      </c>
    </row>
    <row r="46" spans="1:9" ht="18" customHeight="1" x14ac:dyDescent="0.3">
      <c r="A46" s="339"/>
      <c r="B46" s="339"/>
      <c r="C46" s="339"/>
      <c r="D46" s="339"/>
      <c r="E46" s="339"/>
      <c r="F46" s="339"/>
      <c r="G46" s="339"/>
      <c r="H46" s="339"/>
      <c r="I46" s="339"/>
    </row>
    <row r="47" spans="1:9" ht="18" customHeight="1" x14ac:dyDescent="0.3">
      <c r="A47" s="339"/>
      <c r="B47" s="339"/>
      <c r="C47" s="339"/>
      <c r="D47" s="339"/>
      <c r="E47" s="339"/>
      <c r="F47" s="339"/>
      <c r="G47" s="339"/>
      <c r="H47" s="339"/>
      <c r="I47" s="339"/>
    </row>
    <row r="48" spans="1:9" ht="18" customHeight="1" x14ac:dyDescent="0.3">
      <c r="A48" s="339"/>
      <c r="B48" s="339"/>
      <c r="C48" s="339"/>
      <c r="D48" s="339"/>
      <c r="E48" s="339"/>
      <c r="F48" s="339"/>
      <c r="G48" s="339"/>
      <c r="H48" s="339"/>
      <c r="I48" s="339"/>
    </row>
    <row r="49" spans="1:9" ht="18" customHeight="1" x14ac:dyDescent="0.3">
      <c r="A49" s="339"/>
      <c r="B49" s="339"/>
      <c r="C49" s="339"/>
      <c r="D49" s="339"/>
      <c r="E49" s="339"/>
      <c r="F49" s="339"/>
      <c r="G49" s="339"/>
      <c r="H49" s="339"/>
      <c r="I49" s="339"/>
    </row>
    <row r="50" spans="1:9" ht="18" customHeight="1" x14ac:dyDescent="0.3">
      <c r="A50" s="339"/>
      <c r="B50" s="339"/>
      <c r="C50" s="339"/>
      <c r="D50" s="339"/>
      <c r="E50" s="339"/>
      <c r="F50" s="339"/>
      <c r="G50" s="339"/>
      <c r="H50" s="339"/>
      <c r="I50" s="339"/>
    </row>
    <row r="51" spans="1:9" ht="18" customHeight="1" x14ac:dyDescent="0.3">
      <c r="A51" s="339"/>
      <c r="B51" s="339"/>
      <c r="C51" s="339"/>
      <c r="D51" s="339"/>
      <c r="E51" s="339"/>
      <c r="F51" s="339"/>
      <c r="G51" s="339"/>
      <c r="H51" s="339"/>
      <c r="I51" s="339"/>
    </row>
    <row r="52" spans="1:9" ht="18" customHeight="1" x14ac:dyDescent="0.3">
      <c r="A52" s="339"/>
      <c r="B52" s="339"/>
      <c r="C52" s="339"/>
      <c r="D52" s="339"/>
      <c r="E52" s="339"/>
      <c r="F52" s="339"/>
      <c r="G52" s="339"/>
      <c r="H52" s="339"/>
      <c r="I52" s="339"/>
    </row>
    <row r="53" spans="1:9" ht="18" customHeight="1" x14ac:dyDescent="0.3">
      <c r="A53" s="339"/>
      <c r="B53" s="339"/>
      <c r="C53" s="339"/>
      <c r="D53" s="339"/>
      <c r="E53" s="339"/>
      <c r="F53" s="339"/>
      <c r="G53" s="339"/>
      <c r="H53" s="339"/>
      <c r="I53" s="339"/>
    </row>
  </sheetData>
  <mergeCells count="1">
    <mergeCell ref="A1:I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104"/>
  <sheetViews>
    <sheetView topLeftCell="A14" workbookViewId="0">
      <selection activeCell="H21" sqref="H21"/>
    </sheetView>
  </sheetViews>
  <sheetFormatPr defaultColWidth="6.109375" defaultRowHeight="14.4" x14ac:dyDescent="0.3"/>
  <cols>
    <col min="1" max="1" width="6.109375" style="70"/>
    <col min="2" max="2" width="23.6640625" style="70" customWidth="1"/>
    <col min="3" max="3" width="14.33203125" style="70" customWidth="1"/>
    <col min="4" max="4" width="12.109375" style="70" bestFit="1" customWidth="1"/>
    <col min="5" max="5" width="9.44140625" style="70" customWidth="1"/>
    <col min="6" max="16384" width="6.109375" style="70"/>
  </cols>
  <sheetData>
    <row r="1" spans="1:5" ht="16.8" x14ac:dyDescent="0.3">
      <c r="A1" s="68" t="s">
        <v>123</v>
      </c>
      <c r="B1" s="68"/>
      <c r="C1" s="68"/>
      <c r="D1" s="68"/>
      <c r="E1" s="69"/>
    </row>
    <row r="2" spans="1:5" ht="17.399999999999999" x14ac:dyDescent="0.3">
      <c r="A2" s="350" t="s">
        <v>124</v>
      </c>
      <c r="B2" s="350"/>
      <c r="C2" s="350"/>
      <c r="D2" s="71"/>
    </row>
    <row r="3" spans="1:5" ht="15.6" x14ac:dyDescent="0.3">
      <c r="A3" s="72" t="s">
        <v>125</v>
      </c>
      <c r="B3" s="72" t="s">
        <v>127</v>
      </c>
      <c r="C3" s="72" t="s">
        <v>126</v>
      </c>
      <c r="D3" s="72" t="s">
        <v>128</v>
      </c>
      <c r="E3" s="72" t="s">
        <v>129</v>
      </c>
    </row>
    <row r="4" spans="1:5" ht="15.6" x14ac:dyDescent="0.3">
      <c r="A4" s="73">
        <f>IF(B4&lt;&gt;"",ROW()-3,"")</f>
        <v>1</v>
      </c>
      <c r="B4" s="74" t="s">
        <v>131</v>
      </c>
      <c r="C4" s="73" t="s">
        <v>130</v>
      </c>
      <c r="D4" s="75" t="s">
        <v>198</v>
      </c>
      <c r="E4" s="11"/>
    </row>
    <row r="5" spans="1:5" ht="15.6" x14ac:dyDescent="0.3">
      <c r="A5" s="73">
        <f t="shared" ref="A5:A68" si="0">IF(B5&lt;&gt;"",ROW()-3,"")</f>
        <v>2</v>
      </c>
      <c r="B5" s="74" t="s">
        <v>133</v>
      </c>
      <c r="C5" s="73" t="s">
        <v>132</v>
      </c>
      <c r="D5" s="75" t="s">
        <v>197</v>
      </c>
      <c r="E5" s="11"/>
    </row>
    <row r="6" spans="1:5" ht="15.6" x14ac:dyDescent="0.3">
      <c r="A6" s="73">
        <f t="shared" si="0"/>
        <v>3</v>
      </c>
      <c r="B6" s="74" t="s">
        <v>135</v>
      </c>
      <c r="C6" s="73" t="s">
        <v>134</v>
      </c>
      <c r="D6" s="73" t="s">
        <v>136</v>
      </c>
      <c r="E6" s="11"/>
    </row>
    <row r="7" spans="1:5" ht="15.6" x14ac:dyDescent="0.3">
      <c r="A7" s="73">
        <f t="shared" si="0"/>
        <v>4</v>
      </c>
      <c r="B7" s="74" t="s">
        <v>138</v>
      </c>
      <c r="C7" s="73" t="s">
        <v>137</v>
      </c>
      <c r="D7" s="73" t="s">
        <v>139</v>
      </c>
      <c r="E7" s="11"/>
    </row>
    <row r="8" spans="1:5" ht="15.6" x14ac:dyDescent="0.3">
      <c r="A8" s="73">
        <f t="shared" si="0"/>
        <v>5</v>
      </c>
      <c r="B8" s="74" t="s">
        <v>141</v>
      </c>
      <c r="C8" s="73" t="s">
        <v>140</v>
      </c>
      <c r="D8" s="73" t="s">
        <v>142</v>
      </c>
      <c r="E8" s="11"/>
    </row>
    <row r="9" spans="1:5" ht="15.6" x14ac:dyDescent="0.3">
      <c r="A9" s="73">
        <f t="shared" si="0"/>
        <v>6</v>
      </c>
      <c r="B9" s="76" t="s">
        <v>144</v>
      </c>
      <c r="C9" s="73" t="s">
        <v>143</v>
      </c>
      <c r="D9" s="77" t="s">
        <v>145</v>
      </c>
      <c r="E9" s="11"/>
    </row>
    <row r="10" spans="1:5" ht="15.6" x14ac:dyDescent="0.3">
      <c r="A10" s="73">
        <f t="shared" si="0"/>
        <v>7</v>
      </c>
      <c r="B10" s="76" t="s">
        <v>147</v>
      </c>
      <c r="C10" s="73" t="s">
        <v>146</v>
      </c>
      <c r="D10" s="77" t="s">
        <v>148</v>
      </c>
      <c r="E10" s="11"/>
    </row>
    <row r="11" spans="1:5" ht="15.6" x14ac:dyDescent="0.3">
      <c r="A11" s="73">
        <f t="shared" si="0"/>
        <v>8</v>
      </c>
      <c r="B11" s="74" t="s">
        <v>150</v>
      </c>
      <c r="C11" s="73" t="s">
        <v>149</v>
      </c>
      <c r="D11" s="73" t="s">
        <v>151</v>
      </c>
      <c r="E11" s="11"/>
    </row>
    <row r="12" spans="1:5" ht="15.6" x14ac:dyDescent="0.3">
      <c r="A12" s="73">
        <f t="shared" si="0"/>
        <v>9</v>
      </c>
      <c r="B12" s="74" t="s">
        <v>153</v>
      </c>
      <c r="C12" s="73" t="s">
        <v>152</v>
      </c>
      <c r="D12" s="73" t="s">
        <v>154</v>
      </c>
      <c r="E12" s="11"/>
    </row>
    <row r="13" spans="1:5" ht="15.6" x14ac:dyDescent="0.3">
      <c r="A13" s="73">
        <f t="shared" si="0"/>
        <v>10</v>
      </c>
      <c r="B13" s="74" t="s">
        <v>156</v>
      </c>
      <c r="C13" s="73" t="s">
        <v>155</v>
      </c>
      <c r="D13" s="73" t="s">
        <v>157</v>
      </c>
      <c r="E13" s="11"/>
    </row>
    <row r="14" spans="1:5" ht="15.6" x14ac:dyDescent="0.3">
      <c r="A14" s="73">
        <f t="shared" si="0"/>
        <v>11</v>
      </c>
      <c r="B14" s="74" t="s">
        <v>159</v>
      </c>
      <c r="C14" s="73" t="s">
        <v>158</v>
      </c>
      <c r="D14" s="75" t="s">
        <v>160</v>
      </c>
      <c r="E14" s="11"/>
    </row>
    <row r="15" spans="1:5" ht="15.6" x14ac:dyDescent="0.3">
      <c r="A15" s="73">
        <f t="shared" si="0"/>
        <v>12</v>
      </c>
      <c r="B15" s="76" t="s">
        <v>162</v>
      </c>
      <c r="C15" s="73" t="s">
        <v>161</v>
      </c>
      <c r="D15" s="77" t="s">
        <v>163</v>
      </c>
      <c r="E15" s="11"/>
    </row>
    <row r="16" spans="1:5" ht="15.6" x14ac:dyDescent="0.3">
      <c r="A16" s="73">
        <f t="shared" si="0"/>
        <v>13</v>
      </c>
      <c r="B16" s="74" t="s">
        <v>165</v>
      </c>
      <c r="C16" s="73" t="s">
        <v>164</v>
      </c>
      <c r="D16" s="73" t="s">
        <v>166</v>
      </c>
      <c r="E16" s="11"/>
    </row>
    <row r="17" spans="1:5" ht="15.6" x14ac:dyDescent="0.3">
      <c r="A17" s="73">
        <f t="shared" si="0"/>
        <v>14</v>
      </c>
      <c r="B17" s="74" t="s">
        <v>168</v>
      </c>
      <c r="C17" s="73" t="s">
        <v>167</v>
      </c>
      <c r="D17" s="73" t="s">
        <v>169</v>
      </c>
      <c r="E17" s="11"/>
    </row>
    <row r="18" spans="1:5" ht="15.6" x14ac:dyDescent="0.3">
      <c r="A18" s="73">
        <f t="shared" si="0"/>
        <v>15</v>
      </c>
      <c r="B18" s="74" t="s">
        <v>171</v>
      </c>
      <c r="C18" s="73" t="s">
        <v>170</v>
      </c>
      <c r="D18" s="73" t="s">
        <v>172</v>
      </c>
      <c r="E18" s="11"/>
    </row>
    <row r="19" spans="1:5" ht="15.6" x14ac:dyDescent="0.3">
      <c r="A19" s="73">
        <f t="shared" si="0"/>
        <v>16</v>
      </c>
      <c r="B19" s="74" t="s">
        <v>174</v>
      </c>
      <c r="C19" s="73" t="s">
        <v>173</v>
      </c>
      <c r="D19" s="73" t="s">
        <v>175</v>
      </c>
      <c r="E19" s="11"/>
    </row>
    <row r="20" spans="1:5" ht="15.6" x14ac:dyDescent="0.3">
      <c r="A20" s="73">
        <f t="shared" si="0"/>
        <v>17</v>
      </c>
      <c r="B20" s="74" t="s">
        <v>200</v>
      </c>
      <c r="C20" s="75" t="s">
        <v>201</v>
      </c>
      <c r="D20" s="75" t="s">
        <v>257</v>
      </c>
      <c r="E20" s="11"/>
    </row>
    <row r="21" spans="1:5" ht="15.6" x14ac:dyDescent="0.3">
      <c r="A21" s="73">
        <f t="shared" si="0"/>
        <v>18</v>
      </c>
      <c r="B21" s="74" t="s">
        <v>227</v>
      </c>
      <c r="C21" s="75" t="s">
        <v>258</v>
      </c>
      <c r="D21" s="75" t="s">
        <v>236</v>
      </c>
      <c r="E21" s="11"/>
    </row>
    <row r="22" spans="1:5" ht="15.6" x14ac:dyDescent="0.3">
      <c r="A22" s="73">
        <f t="shared" si="0"/>
        <v>19</v>
      </c>
      <c r="B22" s="74" t="s">
        <v>202</v>
      </c>
      <c r="C22" s="73" t="s">
        <v>210</v>
      </c>
      <c r="D22" s="73" t="s">
        <v>218</v>
      </c>
      <c r="E22" s="11"/>
    </row>
    <row r="23" spans="1:5" ht="15.6" x14ac:dyDescent="0.3">
      <c r="A23" s="73">
        <f t="shared" si="0"/>
        <v>20</v>
      </c>
      <c r="B23" s="74" t="s">
        <v>203</v>
      </c>
      <c r="C23" s="73" t="s">
        <v>211</v>
      </c>
      <c r="D23" s="73" t="s">
        <v>219</v>
      </c>
      <c r="E23" s="11"/>
    </row>
    <row r="24" spans="1:5" ht="15.6" x14ac:dyDescent="0.3">
      <c r="A24" s="73">
        <f t="shared" si="0"/>
        <v>21</v>
      </c>
      <c r="B24" s="74" t="s">
        <v>204</v>
      </c>
      <c r="C24" s="73" t="s">
        <v>212</v>
      </c>
      <c r="D24" s="73" t="s">
        <v>220</v>
      </c>
      <c r="E24" s="11"/>
    </row>
    <row r="25" spans="1:5" ht="15.6" x14ac:dyDescent="0.3">
      <c r="A25" s="73">
        <f t="shared" si="0"/>
        <v>22</v>
      </c>
      <c r="B25" s="74" t="s">
        <v>205</v>
      </c>
      <c r="C25" s="73" t="s">
        <v>213</v>
      </c>
      <c r="D25" s="73" t="s">
        <v>221</v>
      </c>
      <c r="E25" s="11"/>
    </row>
    <row r="26" spans="1:5" ht="15.6" x14ac:dyDescent="0.3">
      <c r="A26" s="73">
        <f t="shared" si="0"/>
        <v>23</v>
      </c>
      <c r="B26" s="74" t="s">
        <v>206</v>
      </c>
      <c r="C26" s="73" t="s">
        <v>214</v>
      </c>
      <c r="D26" s="73" t="s">
        <v>222</v>
      </c>
      <c r="E26" s="11"/>
    </row>
    <row r="27" spans="1:5" ht="15.6" x14ac:dyDescent="0.3">
      <c r="A27" s="73">
        <f t="shared" si="0"/>
        <v>24</v>
      </c>
      <c r="B27" s="74" t="s">
        <v>207</v>
      </c>
      <c r="C27" s="73" t="s">
        <v>215</v>
      </c>
      <c r="D27" s="73" t="s">
        <v>223</v>
      </c>
      <c r="E27" s="11"/>
    </row>
    <row r="28" spans="1:5" ht="15.6" x14ac:dyDescent="0.3">
      <c r="A28" s="73">
        <f t="shared" si="0"/>
        <v>25</v>
      </c>
      <c r="B28" s="74" t="s">
        <v>208</v>
      </c>
      <c r="C28" s="73" t="s">
        <v>216</v>
      </c>
      <c r="D28" s="73" t="s">
        <v>224</v>
      </c>
      <c r="E28" s="11"/>
    </row>
    <row r="29" spans="1:5" ht="15.6" x14ac:dyDescent="0.3">
      <c r="A29" s="73">
        <f t="shared" si="0"/>
        <v>26</v>
      </c>
      <c r="B29" s="74" t="s">
        <v>209</v>
      </c>
      <c r="C29" s="73" t="s">
        <v>217</v>
      </c>
      <c r="D29" s="73" t="s">
        <v>225</v>
      </c>
      <c r="E29" s="11"/>
    </row>
    <row r="30" spans="1:5" ht="15.6" x14ac:dyDescent="0.3">
      <c r="A30" s="73">
        <f t="shared" si="0"/>
        <v>27</v>
      </c>
      <c r="B30" s="74" t="s">
        <v>226</v>
      </c>
      <c r="C30" s="73" t="s">
        <v>231</v>
      </c>
      <c r="D30" s="73" t="s">
        <v>235</v>
      </c>
      <c r="E30" s="11"/>
    </row>
    <row r="31" spans="1:5" ht="15.6" x14ac:dyDescent="0.3">
      <c r="A31" s="73">
        <f t="shared" si="0"/>
        <v>28</v>
      </c>
      <c r="B31" s="74" t="s">
        <v>228</v>
      </c>
      <c r="C31" s="73" t="s">
        <v>232</v>
      </c>
      <c r="D31" s="73" t="s">
        <v>237</v>
      </c>
      <c r="E31" s="11"/>
    </row>
    <row r="32" spans="1:5" ht="15.6" x14ac:dyDescent="0.3">
      <c r="A32" s="73">
        <f t="shared" si="0"/>
        <v>29</v>
      </c>
      <c r="B32" s="74" t="s">
        <v>229</v>
      </c>
      <c r="C32" s="73" t="s">
        <v>233</v>
      </c>
      <c r="D32" s="73" t="s">
        <v>197</v>
      </c>
      <c r="E32" s="11"/>
    </row>
    <row r="33" spans="1:5" ht="15.6" x14ac:dyDescent="0.3">
      <c r="A33" s="73">
        <f t="shared" si="0"/>
        <v>30</v>
      </c>
      <c r="B33" s="74" t="s">
        <v>230</v>
      </c>
      <c r="C33" s="73" t="s">
        <v>234</v>
      </c>
      <c r="D33" s="73" t="s">
        <v>238</v>
      </c>
      <c r="E33" s="11"/>
    </row>
    <row r="34" spans="1:5" ht="15.6" x14ac:dyDescent="0.3">
      <c r="A34" s="73">
        <f t="shared" si="0"/>
        <v>31</v>
      </c>
      <c r="B34" s="74" t="s">
        <v>254</v>
      </c>
      <c r="C34" s="73" t="s">
        <v>255</v>
      </c>
      <c r="D34" s="73" t="s">
        <v>256</v>
      </c>
      <c r="E34" s="11"/>
    </row>
    <row r="35" spans="1:5" ht="15.6" x14ac:dyDescent="0.3">
      <c r="A35" s="73" t="str">
        <f t="shared" si="0"/>
        <v/>
      </c>
      <c r="B35" s="293"/>
      <c r="C35" s="293"/>
      <c r="D35" s="293"/>
      <c r="E35" s="293"/>
    </row>
    <row r="36" spans="1:5" ht="15.6" x14ac:dyDescent="0.3">
      <c r="A36" s="73" t="str">
        <f t="shared" si="0"/>
        <v/>
      </c>
      <c r="B36" s="293"/>
      <c r="C36" s="293"/>
      <c r="D36" s="293"/>
      <c r="E36" s="293"/>
    </row>
    <row r="37" spans="1:5" ht="15.6" x14ac:dyDescent="0.3">
      <c r="A37" s="73" t="str">
        <f t="shared" si="0"/>
        <v/>
      </c>
      <c r="B37" s="293"/>
      <c r="C37" s="293"/>
      <c r="D37" s="293"/>
      <c r="E37" s="293"/>
    </row>
    <row r="38" spans="1:5" ht="15.6" x14ac:dyDescent="0.3">
      <c r="A38" s="73" t="str">
        <f t="shared" si="0"/>
        <v/>
      </c>
      <c r="B38" s="293"/>
      <c r="C38" s="293"/>
      <c r="D38" s="293"/>
      <c r="E38" s="293"/>
    </row>
    <row r="39" spans="1:5" ht="15.6" x14ac:dyDescent="0.3">
      <c r="A39" s="73" t="str">
        <f t="shared" si="0"/>
        <v/>
      </c>
      <c r="B39" s="293"/>
      <c r="C39" s="293"/>
      <c r="D39" s="293"/>
      <c r="E39" s="293"/>
    </row>
    <row r="40" spans="1:5" ht="15.6" x14ac:dyDescent="0.3">
      <c r="A40" s="73" t="str">
        <f t="shared" si="0"/>
        <v/>
      </c>
      <c r="B40" s="293"/>
      <c r="C40" s="293"/>
      <c r="D40" s="293"/>
      <c r="E40" s="293"/>
    </row>
    <row r="41" spans="1:5" ht="15.6" x14ac:dyDescent="0.3">
      <c r="A41" s="73" t="str">
        <f t="shared" si="0"/>
        <v/>
      </c>
      <c r="B41" s="293"/>
      <c r="C41" s="293"/>
      <c r="D41" s="293"/>
      <c r="E41" s="293"/>
    </row>
    <row r="42" spans="1:5" ht="15.6" x14ac:dyDescent="0.3">
      <c r="A42" s="73" t="str">
        <f t="shared" si="0"/>
        <v/>
      </c>
      <c r="B42" s="293"/>
      <c r="C42" s="293"/>
      <c r="D42" s="293"/>
      <c r="E42" s="293"/>
    </row>
    <row r="43" spans="1:5" ht="15.6" x14ac:dyDescent="0.3">
      <c r="A43" s="73" t="str">
        <f t="shared" si="0"/>
        <v/>
      </c>
      <c r="B43" s="293"/>
      <c r="C43" s="293"/>
      <c r="D43" s="293"/>
      <c r="E43" s="293"/>
    </row>
    <row r="44" spans="1:5" ht="15.6" x14ac:dyDescent="0.3">
      <c r="A44" s="73" t="str">
        <f t="shared" si="0"/>
        <v/>
      </c>
      <c r="B44" s="293"/>
      <c r="C44" s="293"/>
      <c r="D44" s="293"/>
      <c r="E44" s="293"/>
    </row>
    <row r="45" spans="1:5" ht="15.6" x14ac:dyDescent="0.3">
      <c r="A45" s="73" t="str">
        <f t="shared" si="0"/>
        <v/>
      </c>
      <c r="B45" s="293"/>
      <c r="C45" s="293"/>
      <c r="D45" s="293"/>
      <c r="E45" s="293"/>
    </row>
    <row r="46" spans="1:5" ht="15.6" x14ac:dyDescent="0.3">
      <c r="A46" s="73" t="str">
        <f t="shared" si="0"/>
        <v/>
      </c>
      <c r="B46" s="293"/>
      <c r="C46" s="293"/>
      <c r="D46" s="293"/>
      <c r="E46" s="293"/>
    </row>
    <row r="47" spans="1:5" ht="15.6" x14ac:dyDescent="0.3">
      <c r="A47" s="73" t="str">
        <f t="shared" si="0"/>
        <v/>
      </c>
      <c r="B47" s="293"/>
      <c r="C47" s="293"/>
      <c r="D47" s="293"/>
      <c r="E47" s="293"/>
    </row>
    <row r="48" spans="1:5" ht="15.6" x14ac:dyDescent="0.3">
      <c r="A48" s="73" t="str">
        <f t="shared" si="0"/>
        <v/>
      </c>
      <c r="B48" s="293"/>
      <c r="C48" s="293"/>
      <c r="D48" s="293"/>
      <c r="E48" s="293"/>
    </row>
    <row r="49" spans="1:5" ht="15.6" x14ac:dyDescent="0.3">
      <c r="A49" s="73" t="str">
        <f t="shared" si="0"/>
        <v/>
      </c>
      <c r="B49" s="293"/>
      <c r="C49" s="293"/>
      <c r="D49" s="293"/>
      <c r="E49" s="293"/>
    </row>
    <row r="50" spans="1:5" ht="15.6" x14ac:dyDescent="0.3">
      <c r="A50" s="73" t="str">
        <f t="shared" si="0"/>
        <v/>
      </c>
      <c r="B50" s="293"/>
      <c r="C50" s="293"/>
      <c r="D50" s="293"/>
      <c r="E50" s="293"/>
    </row>
    <row r="51" spans="1:5" ht="15.6" x14ac:dyDescent="0.3">
      <c r="A51" s="73" t="str">
        <f t="shared" si="0"/>
        <v/>
      </c>
      <c r="B51" s="293"/>
      <c r="C51" s="293"/>
      <c r="D51" s="293"/>
      <c r="E51" s="293"/>
    </row>
    <row r="52" spans="1:5" ht="15.6" x14ac:dyDescent="0.3">
      <c r="A52" s="73" t="str">
        <f t="shared" si="0"/>
        <v/>
      </c>
      <c r="B52" s="293"/>
      <c r="C52" s="293"/>
      <c r="D52" s="293"/>
      <c r="E52" s="293"/>
    </row>
    <row r="53" spans="1:5" ht="15.6" x14ac:dyDescent="0.3">
      <c r="A53" s="73" t="str">
        <f t="shared" si="0"/>
        <v/>
      </c>
      <c r="B53" s="293"/>
      <c r="C53" s="293"/>
      <c r="D53" s="293"/>
      <c r="E53" s="293"/>
    </row>
    <row r="54" spans="1:5" ht="15.6" x14ac:dyDescent="0.3">
      <c r="A54" s="73" t="str">
        <f t="shared" si="0"/>
        <v/>
      </c>
      <c r="B54" s="293"/>
      <c r="C54" s="293"/>
      <c r="D54" s="293"/>
      <c r="E54" s="293"/>
    </row>
    <row r="55" spans="1:5" ht="15.6" x14ac:dyDescent="0.3">
      <c r="A55" s="73" t="str">
        <f t="shared" si="0"/>
        <v/>
      </c>
      <c r="B55" s="293"/>
      <c r="C55" s="293"/>
      <c r="D55" s="293"/>
      <c r="E55" s="293"/>
    </row>
    <row r="56" spans="1:5" ht="15.6" x14ac:dyDescent="0.3">
      <c r="A56" s="73" t="str">
        <f t="shared" si="0"/>
        <v/>
      </c>
      <c r="B56" s="293"/>
      <c r="C56" s="293"/>
      <c r="D56" s="293"/>
      <c r="E56" s="293"/>
    </row>
    <row r="57" spans="1:5" ht="15.6" x14ac:dyDescent="0.3">
      <c r="A57" s="73" t="str">
        <f t="shared" si="0"/>
        <v/>
      </c>
      <c r="B57" s="293"/>
      <c r="C57" s="293"/>
      <c r="D57" s="293"/>
      <c r="E57" s="293"/>
    </row>
    <row r="58" spans="1:5" ht="15.6" x14ac:dyDescent="0.3">
      <c r="A58" s="73" t="str">
        <f t="shared" si="0"/>
        <v/>
      </c>
      <c r="B58" s="293"/>
      <c r="C58" s="293"/>
      <c r="D58" s="293"/>
      <c r="E58" s="293"/>
    </row>
    <row r="59" spans="1:5" ht="15.6" x14ac:dyDescent="0.3">
      <c r="A59" s="73" t="str">
        <f t="shared" si="0"/>
        <v/>
      </c>
      <c r="B59" s="293"/>
      <c r="C59" s="293"/>
      <c r="D59" s="293"/>
      <c r="E59" s="293"/>
    </row>
    <row r="60" spans="1:5" ht="15.6" x14ac:dyDescent="0.3">
      <c r="A60" s="73" t="str">
        <f t="shared" si="0"/>
        <v/>
      </c>
      <c r="B60" s="293"/>
      <c r="C60" s="293"/>
      <c r="D60" s="293"/>
      <c r="E60" s="293"/>
    </row>
    <row r="61" spans="1:5" ht="15.6" x14ac:dyDescent="0.3">
      <c r="A61" s="73" t="str">
        <f t="shared" si="0"/>
        <v/>
      </c>
      <c r="B61" s="293"/>
      <c r="C61" s="293"/>
      <c r="D61" s="293"/>
      <c r="E61" s="293"/>
    </row>
    <row r="62" spans="1:5" ht="15.6" x14ac:dyDescent="0.3">
      <c r="A62" s="73" t="str">
        <f t="shared" si="0"/>
        <v/>
      </c>
      <c r="B62" s="293"/>
      <c r="C62" s="293"/>
      <c r="D62" s="293"/>
      <c r="E62" s="293"/>
    </row>
    <row r="63" spans="1:5" ht="15.6" x14ac:dyDescent="0.3">
      <c r="A63" s="73" t="str">
        <f t="shared" si="0"/>
        <v/>
      </c>
      <c r="B63" s="293"/>
      <c r="C63" s="293"/>
      <c r="D63" s="293"/>
      <c r="E63" s="293"/>
    </row>
    <row r="64" spans="1:5" ht="15.6" x14ac:dyDescent="0.3">
      <c r="A64" s="73" t="str">
        <f t="shared" si="0"/>
        <v/>
      </c>
      <c r="B64" s="293"/>
      <c r="C64" s="293"/>
      <c r="D64" s="293"/>
      <c r="E64" s="293"/>
    </row>
    <row r="65" spans="1:5" ht="15.6" x14ac:dyDescent="0.3">
      <c r="A65" s="73" t="str">
        <f t="shared" si="0"/>
        <v/>
      </c>
      <c r="B65" s="293"/>
      <c r="C65" s="293"/>
      <c r="D65" s="293"/>
      <c r="E65" s="293"/>
    </row>
    <row r="66" spans="1:5" ht="15.6" x14ac:dyDescent="0.3">
      <c r="A66" s="73" t="str">
        <f t="shared" si="0"/>
        <v/>
      </c>
      <c r="B66" s="293"/>
      <c r="C66" s="293"/>
      <c r="D66" s="293"/>
      <c r="E66" s="293"/>
    </row>
    <row r="67" spans="1:5" ht="15.6" x14ac:dyDescent="0.3">
      <c r="A67" s="73" t="str">
        <f t="shared" si="0"/>
        <v/>
      </c>
      <c r="B67" s="293"/>
      <c r="C67" s="293"/>
      <c r="D67" s="293"/>
      <c r="E67" s="293"/>
    </row>
    <row r="68" spans="1:5" ht="15.6" x14ac:dyDescent="0.3">
      <c r="A68" s="73" t="str">
        <f t="shared" si="0"/>
        <v/>
      </c>
      <c r="B68" s="293"/>
      <c r="C68" s="293"/>
      <c r="D68" s="293"/>
      <c r="E68" s="293"/>
    </row>
    <row r="69" spans="1:5" ht="15.6" x14ac:dyDescent="0.3">
      <c r="A69" s="73" t="str">
        <f t="shared" ref="A69:A104" si="1">IF(B69&lt;&gt;"",ROW()-3,"")</f>
        <v/>
      </c>
      <c r="B69" s="293"/>
      <c r="C69" s="293"/>
      <c r="D69" s="293"/>
      <c r="E69" s="293"/>
    </row>
    <row r="70" spans="1:5" ht="15.6" x14ac:dyDescent="0.3">
      <c r="A70" s="73" t="str">
        <f t="shared" si="1"/>
        <v/>
      </c>
      <c r="B70" s="293"/>
      <c r="C70" s="293"/>
      <c r="D70" s="293"/>
      <c r="E70" s="293"/>
    </row>
    <row r="71" spans="1:5" ht="15.6" x14ac:dyDescent="0.3">
      <c r="A71" s="73" t="str">
        <f t="shared" si="1"/>
        <v/>
      </c>
      <c r="B71" s="293"/>
      <c r="C71" s="293"/>
      <c r="D71" s="293"/>
      <c r="E71" s="293"/>
    </row>
    <row r="72" spans="1:5" ht="15.6" x14ac:dyDescent="0.3">
      <c r="A72" s="73" t="str">
        <f t="shared" si="1"/>
        <v/>
      </c>
      <c r="B72" s="293"/>
      <c r="C72" s="293"/>
      <c r="D72" s="293"/>
      <c r="E72" s="293"/>
    </row>
    <row r="73" spans="1:5" ht="15.6" x14ac:dyDescent="0.3">
      <c r="A73" s="73" t="str">
        <f t="shared" si="1"/>
        <v/>
      </c>
      <c r="B73" s="293"/>
      <c r="C73" s="293"/>
      <c r="D73" s="293"/>
      <c r="E73" s="293"/>
    </row>
    <row r="74" spans="1:5" ht="15.6" x14ac:dyDescent="0.3">
      <c r="A74" s="73" t="str">
        <f t="shared" si="1"/>
        <v/>
      </c>
      <c r="B74" s="293"/>
      <c r="C74" s="293"/>
      <c r="D74" s="293"/>
      <c r="E74" s="293"/>
    </row>
    <row r="75" spans="1:5" ht="15.6" x14ac:dyDescent="0.3">
      <c r="A75" s="73" t="str">
        <f t="shared" si="1"/>
        <v/>
      </c>
      <c r="B75" s="293"/>
      <c r="C75" s="293"/>
      <c r="D75" s="293"/>
      <c r="E75" s="293"/>
    </row>
    <row r="76" spans="1:5" ht="15.6" x14ac:dyDescent="0.3">
      <c r="A76" s="73" t="str">
        <f t="shared" si="1"/>
        <v/>
      </c>
      <c r="B76" s="293"/>
      <c r="C76" s="293"/>
      <c r="D76" s="293"/>
      <c r="E76" s="293"/>
    </row>
    <row r="77" spans="1:5" ht="15.6" x14ac:dyDescent="0.3">
      <c r="A77" s="73" t="str">
        <f t="shared" si="1"/>
        <v/>
      </c>
      <c r="B77" s="293"/>
      <c r="C77" s="293"/>
      <c r="D77" s="293"/>
      <c r="E77" s="293"/>
    </row>
    <row r="78" spans="1:5" ht="15.6" x14ac:dyDescent="0.3">
      <c r="A78" s="73" t="str">
        <f t="shared" si="1"/>
        <v/>
      </c>
      <c r="B78" s="293"/>
      <c r="C78" s="293"/>
      <c r="D78" s="293"/>
      <c r="E78" s="293"/>
    </row>
    <row r="79" spans="1:5" ht="15.6" x14ac:dyDescent="0.3">
      <c r="A79" s="73" t="str">
        <f t="shared" si="1"/>
        <v/>
      </c>
      <c r="B79" s="293"/>
      <c r="C79" s="293"/>
      <c r="D79" s="293"/>
      <c r="E79" s="293"/>
    </row>
    <row r="80" spans="1:5" ht="15.6" x14ac:dyDescent="0.3">
      <c r="A80" s="73" t="str">
        <f t="shared" si="1"/>
        <v/>
      </c>
      <c r="B80" s="293"/>
      <c r="C80" s="293"/>
      <c r="D80" s="293"/>
      <c r="E80" s="293"/>
    </row>
    <row r="81" spans="1:5" ht="15.6" x14ac:dyDescent="0.3">
      <c r="A81" s="73" t="str">
        <f t="shared" si="1"/>
        <v/>
      </c>
      <c r="B81" s="293"/>
      <c r="C81" s="293"/>
      <c r="D81" s="293"/>
      <c r="E81" s="293"/>
    </row>
    <row r="82" spans="1:5" ht="15.6" x14ac:dyDescent="0.3">
      <c r="A82" s="73" t="str">
        <f t="shared" si="1"/>
        <v/>
      </c>
      <c r="B82" s="293"/>
      <c r="C82" s="293"/>
      <c r="D82" s="293"/>
      <c r="E82" s="293"/>
    </row>
    <row r="83" spans="1:5" ht="15.6" x14ac:dyDescent="0.3">
      <c r="A83" s="73" t="str">
        <f t="shared" si="1"/>
        <v/>
      </c>
      <c r="B83" s="293"/>
      <c r="C83" s="293"/>
      <c r="D83" s="293"/>
      <c r="E83" s="293"/>
    </row>
    <row r="84" spans="1:5" ht="15.6" x14ac:dyDescent="0.3">
      <c r="A84" s="73" t="str">
        <f t="shared" si="1"/>
        <v/>
      </c>
      <c r="B84" s="293"/>
      <c r="C84" s="293"/>
      <c r="D84" s="293"/>
      <c r="E84" s="293"/>
    </row>
    <row r="85" spans="1:5" ht="15.6" x14ac:dyDescent="0.3">
      <c r="A85" s="73" t="str">
        <f t="shared" si="1"/>
        <v/>
      </c>
      <c r="B85" s="293"/>
      <c r="C85" s="293"/>
      <c r="D85" s="293"/>
      <c r="E85" s="293"/>
    </row>
    <row r="86" spans="1:5" ht="15.6" x14ac:dyDescent="0.3">
      <c r="A86" s="73" t="str">
        <f t="shared" si="1"/>
        <v/>
      </c>
      <c r="B86" s="293"/>
      <c r="C86" s="293"/>
      <c r="D86" s="293"/>
      <c r="E86" s="293"/>
    </row>
    <row r="87" spans="1:5" ht="15.6" x14ac:dyDescent="0.3">
      <c r="A87" s="73" t="str">
        <f t="shared" si="1"/>
        <v/>
      </c>
      <c r="B87" s="293"/>
      <c r="C87" s="293"/>
      <c r="D87" s="293"/>
      <c r="E87" s="293"/>
    </row>
    <row r="88" spans="1:5" ht="15.6" x14ac:dyDescent="0.3">
      <c r="A88" s="73" t="str">
        <f t="shared" si="1"/>
        <v/>
      </c>
      <c r="B88" s="293"/>
      <c r="C88" s="293"/>
      <c r="D88" s="293"/>
      <c r="E88" s="293"/>
    </row>
    <row r="89" spans="1:5" ht="15.6" x14ac:dyDescent="0.3">
      <c r="A89" s="73" t="str">
        <f t="shared" si="1"/>
        <v/>
      </c>
      <c r="B89" s="293"/>
      <c r="C89" s="293"/>
      <c r="D89" s="293"/>
      <c r="E89" s="293"/>
    </row>
    <row r="90" spans="1:5" ht="15.6" x14ac:dyDescent="0.3">
      <c r="A90" s="73" t="str">
        <f t="shared" si="1"/>
        <v/>
      </c>
      <c r="B90" s="293"/>
      <c r="C90" s="293"/>
      <c r="D90" s="293"/>
      <c r="E90" s="293"/>
    </row>
    <row r="91" spans="1:5" ht="15.6" x14ac:dyDescent="0.3">
      <c r="A91" s="73" t="str">
        <f t="shared" si="1"/>
        <v/>
      </c>
      <c r="B91" s="293"/>
      <c r="C91" s="293"/>
      <c r="D91" s="293"/>
      <c r="E91" s="293"/>
    </row>
    <row r="92" spans="1:5" ht="15.6" x14ac:dyDescent="0.3">
      <c r="A92" s="73" t="str">
        <f t="shared" si="1"/>
        <v/>
      </c>
      <c r="B92" s="293"/>
      <c r="C92" s="293"/>
      <c r="D92" s="293"/>
      <c r="E92" s="293"/>
    </row>
    <row r="93" spans="1:5" ht="15.6" x14ac:dyDescent="0.3">
      <c r="A93" s="73" t="str">
        <f t="shared" si="1"/>
        <v/>
      </c>
      <c r="B93" s="293"/>
      <c r="C93" s="293"/>
      <c r="D93" s="293"/>
      <c r="E93" s="293"/>
    </row>
    <row r="94" spans="1:5" ht="15.6" x14ac:dyDescent="0.3">
      <c r="A94" s="73" t="str">
        <f t="shared" si="1"/>
        <v/>
      </c>
      <c r="B94" s="293"/>
      <c r="C94" s="293"/>
      <c r="D94" s="293"/>
      <c r="E94" s="293"/>
    </row>
    <row r="95" spans="1:5" ht="15.6" x14ac:dyDescent="0.3">
      <c r="A95" s="73" t="str">
        <f t="shared" si="1"/>
        <v/>
      </c>
      <c r="B95" s="293"/>
      <c r="C95" s="293"/>
      <c r="D95" s="293"/>
      <c r="E95" s="293"/>
    </row>
    <row r="96" spans="1:5" ht="15.6" x14ac:dyDescent="0.3">
      <c r="A96" s="73" t="str">
        <f t="shared" si="1"/>
        <v/>
      </c>
      <c r="B96" s="293"/>
      <c r="C96" s="293"/>
      <c r="D96" s="293"/>
      <c r="E96" s="293"/>
    </row>
    <row r="97" spans="1:5" ht="15.6" x14ac:dyDescent="0.3">
      <c r="A97" s="73" t="str">
        <f t="shared" si="1"/>
        <v/>
      </c>
      <c r="B97" s="293"/>
      <c r="C97" s="293"/>
      <c r="D97" s="293"/>
      <c r="E97" s="293"/>
    </row>
    <row r="98" spans="1:5" ht="15.6" x14ac:dyDescent="0.3">
      <c r="A98" s="73" t="str">
        <f t="shared" si="1"/>
        <v/>
      </c>
      <c r="B98" s="293"/>
      <c r="C98" s="293"/>
      <c r="D98" s="293"/>
      <c r="E98" s="293"/>
    </row>
    <row r="99" spans="1:5" ht="15.6" x14ac:dyDescent="0.3">
      <c r="A99" s="73" t="str">
        <f t="shared" si="1"/>
        <v/>
      </c>
      <c r="B99" s="293"/>
      <c r="C99" s="293"/>
      <c r="D99" s="293"/>
      <c r="E99" s="293"/>
    </row>
    <row r="100" spans="1:5" ht="15.6" x14ac:dyDescent="0.3">
      <c r="A100" s="73" t="str">
        <f t="shared" si="1"/>
        <v/>
      </c>
      <c r="B100" s="293"/>
      <c r="C100" s="293"/>
      <c r="D100" s="293"/>
      <c r="E100" s="293"/>
    </row>
    <row r="101" spans="1:5" ht="15.6" x14ac:dyDescent="0.3">
      <c r="A101" s="73" t="str">
        <f t="shared" si="1"/>
        <v/>
      </c>
      <c r="B101" s="293"/>
      <c r="C101" s="293"/>
      <c r="D101" s="293"/>
      <c r="E101" s="293"/>
    </row>
    <row r="102" spans="1:5" ht="15.6" x14ac:dyDescent="0.3">
      <c r="A102" s="73" t="str">
        <f t="shared" si="1"/>
        <v/>
      </c>
      <c r="B102" s="293"/>
      <c r="C102" s="293"/>
      <c r="D102" s="293"/>
      <c r="E102" s="293"/>
    </row>
    <row r="103" spans="1:5" ht="15.6" x14ac:dyDescent="0.3">
      <c r="A103" s="73" t="str">
        <f t="shared" si="1"/>
        <v/>
      </c>
      <c r="B103" s="293"/>
      <c r="C103" s="293"/>
      <c r="D103" s="293"/>
      <c r="E103" s="293"/>
    </row>
    <row r="104" spans="1:5" ht="15.6" x14ac:dyDescent="0.3">
      <c r="A104" s="73" t="str">
        <f t="shared" si="1"/>
        <v/>
      </c>
      <c r="B104" s="293"/>
      <c r="C104" s="293"/>
      <c r="D104" s="293"/>
      <c r="E104" s="293"/>
    </row>
  </sheetData>
  <sheetProtection selectLockedCells="1"/>
  <mergeCells count="1">
    <mergeCell ref="A2:C2"/>
  </mergeCells>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6CDB7-338C-46FC-8BAC-7FBB886B44FC}">
  <dimension ref="A1:I505"/>
  <sheetViews>
    <sheetView topLeftCell="A177" workbookViewId="0">
      <selection activeCell="H21" sqref="H21"/>
    </sheetView>
  </sheetViews>
  <sheetFormatPr defaultColWidth="9.109375" defaultRowHeight="15.6" x14ac:dyDescent="0.3"/>
  <cols>
    <col min="1" max="1" width="4.33203125" style="322" customWidth="1"/>
    <col min="2" max="2" width="13.44140625" style="322" customWidth="1"/>
    <col min="3" max="3" width="23.5546875" style="322" customWidth="1"/>
    <col min="4" max="4" width="11.109375" style="322" customWidth="1"/>
    <col min="5" max="5" width="10.6640625" style="322" customWidth="1"/>
    <col min="6" max="7" width="13.109375" style="322" customWidth="1"/>
    <col min="8" max="8" width="11.33203125" style="322" bestFit="1" customWidth="1"/>
    <col min="9" max="9" width="20.5546875" style="322" bestFit="1" customWidth="1"/>
    <col min="10" max="255" width="9.109375" style="322"/>
    <col min="256" max="256" width="4.33203125" style="322" customWidth="1"/>
    <col min="257" max="257" width="13.44140625" style="322" customWidth="1"/>
    <col min="258" max="258" width="23.5546875" style="322" customWidth="1"/>
    <col min="259" max="259" width="11.109375" style="322" customWidth="1"/>
    <col min="260" max="260" width="10.6640625" style="322" customWidth="1"/>
    <col min="261" max="262" width="13.109375" style="322" customWidth="1"/>
    <col min="263" max="263" width="9.33203125" style="322" customWidth="1"/>
    <col min="264" max="264" width="19.5546875" style="322" customWidth="1"/>
    <col min="265" max="511" width="9.109375" style="322"/>
    <col min="512" max="512" width="4.33203125" style="322" customWidth="1"/>
    <col min="513" max="513" width="13.44140625" style="322" customWidth="1"/>
    <col min="514" max="514" width="23.5546875" style="322" customWidth="1"/>
    <col min="515" max="515" width="11.109375" style="322" customWidth="1"/>
    <col min="516" max="516" width="10.6640625" style="322" customWidth="1"/>
    <col min="517" max="518" width="13.109375" style="322" customWidth="1"/>
    <col min="519" max="519" width="9.33203125" style="322" customWidth="1"/>
    <col min="520" max="520" width="19.5546875" style="322" customWidth="1"/>
    <col min="521" max="767" width="9.109375" style="322"/>
    <col min="768" max="768" width="4.33203125" style="322" customWidth="1"/>
    <col min="769" max="769" width="13.44140625" style="322" customWidth="1"/>
    <col min="770" max="770" width="23.5546875" style="322" customWidth="1"/>
    <col min="771" max="771" width="11.109375" style="322" customWidth="1"/>
    <col min="772" max="772" width="10.6640625" style="322" customWidth="1"/>
    <col min="773" max="774" width="13.109375" style="322" customWidth="1"/>
    <col min="775" max="775" width="9.33203125" style="322" customWidth="1"/>
    <col min="776" max="776" width="19.5546875" style="322" customWidth="1"/>
    <col min="777" max="1023" width="9.109375" style="322"/>
    <col min="1024" max="1024" width="4.33203125" style="322" customWidth="1"/>
    <col min="1025" max="1025" width="13.44140625" style="322" customWidth="1"/>
    <col min="1026" max="1026" width="23.5546875" style="322" customWidth="1"/>
    <col min="1027" max="1027" width="11.109375" style="322" customWidth="1"/>
    <col min="1028" max="1028" width="10.6640625" style="322" customWidth="1"/>
    <col min="1029" max="1030" width="13.109375" style="322" customWidth="1"/>
    <col min="1031" max="1031" width="9.33203125" style="322" customWidth="1"/>
    <col min="1032" max="1032" width="19.5546875" style="322" customWidth="1"/>
    <col min="1033" max="1279" width="9.109375" style="322"/>
    <col min="1280" max="1280" width="4.33203125" style="322" customWidth="1"/>
    <col min="1281" max="1281" width="13.44140625" style="322" customWidth="1"/>
    <col min="1282" max="1282" width="23.5546875" style="322" customWidth="1"/>
    <col min="1283" max="1283" width="11.109375" style="322" customWidth="1"/>
    <col min="1284" max="1284" width="10.6640625" style="322" customWidth="1"/>
    <col min="1285" max="1286" width="13.109375" style="322" customWidth="1"/>
    <col min="1287" max="1287" width="9.33203125" style="322" customWidth="1"/>
    <col min="1288" max="1288" width="19.5546875" style="322" customWidth="1"/>
    <col min="1289" max="1535" width="9.109375" style="322"/>
    <col min="1536" max="1536" width="4.33203125" style="322" customWidth="1"/>
    <col min="1537" max="1537" width="13.44140625" style="322" customWidth="1"/>
    <col min="1538" max="1538" width="23.5546875" style="322" customWidth="1"/>
    <col min="1539" max="1539" width="11.109375" style="322" customWidth="1"/>
    <col min="1540" max="1540" width="10.6640625" style="322" customWidth="1"/>
    <col min="1541" max="1542" width="13.109375" style="322" customWidth="1"/>
    <col min="1543" max="1543" width="9.33203125" style="322" customWidth="1"/>
    <col min="1544" max="1544" width="19.5546875" style="322" customWidth="1"/>
    <col min="1545" max="1791" width="9.109375" style="322"/>
    <col min="1792" max="1792" width="4.33203125" style="322" customWidth="1"/>
    <col min="1793" max="1793" width="13.44140625" style="322" customWidth="1"/>
    <col min="1794" max="1794" width="23.5546875" style="322" customWidth="1"/>
    <col min="1795" max="1795" width="11.109375" style="322" customWidth="1"/>
    <col min="1796" max="1796" width="10.6640625" style="322" customWidth="1"/>
    <col min="1797" max="1798" width="13.109375" style="322" customWidth="1"/>
    <col min="1799" max="1799" width="9.33203125" style="322" customWidth="1"/>
    <col min="1800" max="1800" width="19.5546875" style="322" customWidth="1"/>
    <col min="1801" max="2047" width="9.109375" style="322"/>
    <col min="2048" max="2048" width="4.33203125" style="322" customWidth="1"/>
    <col min="2049" max="2049" width="13.44140625" style="322" customWidth="1"/>
    <col min="2050" max="2050" width="23.5546875" style="322" customWidth="1"/>
    <col min="2051" max="2051" width="11.109375" style="322" customWidth="1"/>
    <col min="2052" max="2052" width="10.6640625" style="322" customWidth="1"/>
    <col min="2053" max="2054" width="13.109375" style="322" customWidth="1"/>
    <col min="2055" max="2055" width="9.33203125" style="322" customWidth="1"/>
    <col min="2056" max="2056" width="19.5546875" style="322" customWidth="1"/>
    <col min="2057" max="2303" width="9.109375" style="322"/>
    <col min="2304" max="2304" width="4.33203125" style="322" customWidth="1"/>
    <col min="2305" max="2305" width="13.44140625" style="322" customWidth="1"/>
    <col min="2306" max="2306" width="23.5546875" style="322" customWidth="1"/>
    <col min="2307" max="2307" width="11.109375" style="322" customWidth="1"/>
    <col min="2308" max="2308" width="10.6640625" style="322" customWidth="1"/>
    <col min="2309" max="2310" width="13.109375" style="322" customWidth="1"/>
    <col min="2311" max="2311" width="9.33203125" style="322" customWidth="1"/>
    <col min="2312" max="2312" width="19.5546875" style="322" customWidth="1"/>
    <col min="2313" max="2559" width="9.109375" style="322"/>
    <col min="2560" max="2560" width="4.33203125" style="322" customWidth="1"/>
    <col min="2561" max="2561" width="13.44140625" style="322" customWidth="1"/>
    <col min="2562" max="2562" width="23.5546875" style="322" customWidth="1"/>
    <col min="2563" max="2563" width="11.109375" style="322" customWidth="1"/>
    <col min="2564" max="2564" width="10.6640625" style="322" customWidth="1"/>
    <col min="2565" max="2566" width="13.109375" style="322" customWidth="1"/>
    <col min="2567" max="2567" width="9.33203125" style="322" customWidth="1"/>
    <col min="2568" max="2568" width="19.5546875" style="322" customWidth="1"/>
    <col min="2569" max="2815" width="9.109375" style="322"/>
    <col min="2816" max="2816" width="4.33203125" style="322" customWidth="1"/>
    <col min="2817" max="2817" width="13.44140625" style="322" customWidth="1"/>
    <col min="2818" max="2818" width="23.5546875" style="322" customWidth="1"/>
    <col min="2819" max="2819" width="11.109375" style="322" customWidth="1"/>
    <col min="2820" max="2820" width="10.6640625" style="322" customWidth="1"/>
    <col min="2821" max="2822" width="13.109375" style="322" customWidth="1"/>
    <col min="2823" max="2823" width="9.33203125" style="322" customWidth="1"/>
    <col min="2824" max="2824" width="19.5546875" style="322" customWidth="1"/>
    <col min="2825" max="3071" width="9.109375" style="322"/>
    <col min="3072" max="3072" width="4.33203125" style="322" customWidth="1"/>
    <col min="3073" max="3073" width="13.44140625" style="322" customWidth="1"/>
    <col min="3074" max="3074" width="23.5546875" style="322" customWidth="1"/>
    <col min="3075" max="3075" width="11.109375" style="322" customWidth="1"/>
    <col min="3076" max="3076" width="10.6640625" style="322" customWidth="1"/>
    <col min="3077" max="3078" width="13.109375" style="322" customWidth="1"/>
    <col min="3079" max="3079" width="9.33203125" style="322" customWidth="1"/>
    <col min="3080" max="3080" width="19.5546875" style="322" customWidth="1"/>
    <col min="3081" max="3327" width="9.109375" style="322"/>
    <col min="3328" max="3328" width="4.33203125" style="322" customWidth="1"/>
    <col min="3329" max="3329" width="13.44140625" style="322" customWidth="1"/>
    <col min="3330" max="3330" width="23.5546875" style="322" customWidth="1"/>
    <col min="3331" max="3331" width="11.109375" style="322" customWidth="1"/>
    <col min="3332" max="3332" width="10.6640625" style="322" customWidth="1"/>
    <col min="3333" max="3334" width="13.109375" style="322" customWidth="1"/>
    <col min="3335" max="3335" width="9.33203125" style="322" customWidth="1"/>
    <col min="3336" max="3336" width="19.5546875" style="322" customWidth="1"/>
    <col min="3337" max="3583" width="9.109375" style="322"/>
    <col min="3584" max="3584" width="4.33203125" style="322" customWidth="1"/>
    <col min="3585" max="3585" width="13.44140625" style="322" customWidth="1"/>
    <col min="3586" max="3586" width="23.5546875" style="322" customWidth="1"/>
    <col min="3587" max="3587" width="11.109375" style="322" customWidth="1"/>
    <col min="3588" max="3588" width="10.6640625" style="322" customWidth="1"/>
    <col min="3589" max="3590" width="13.109375" style="322" customWidth="1"/>
    <col min="3591" max="3591" width="9.33203125" style="322" customWidth="1"/>
    <col min="3592" max="3592" width="19.5546875" style="322" customWidth="1"/>
    <col min="3593" max="3839" width="9.109375" style="322"/>
    <col min="3840" max="3840" width="4.33203125" style="322" customWidth="1"/>
    <col min="3841" max="3841" width="13.44140625" style="322" customWidth="1"/>
    <col min="3842" max="3842" width="23.5546875" style="322" customWidth="1"/>
    <col min="3843" max="3843" width="11.109375" style="322" customWidth="1"/>
    <col min="3844" max="3844" width="10.6640625" style="322" customWidth="1"/>
    <col min="3845" max="3846" width="13.109375" style="322" customWidth="1"/>
    <col min="3847" max="3847" width="9.33203125" style="322" customWidth="1"/>
    <col min="3848" max="3848" width="19.5546875" style="322" customWidth="1"/>
    <col min="3849" max="4095" width="9.109375" style="322"/>
    <col min="4096" max="4096" width="4.33203125" style="322" customWidth="1"/>
    <col min="4097" max="4097" width="13.44140625" style="322" customWidth="1"/>
    <col min="4098" max="4098" width="23.5546875" style="322" customWidth="1"/>
    <col min="4099" max="4099" width="11.109375" style="322" customWidth="1"/>
    <col min="4100" max="4100" width="10.6640625" style="322" customWidth="1"/>
    <col min="4101" max="4102" width="13.109375" style="322" customWidth="1"/>
    <col min="4103" max="4103" width="9.33203125" style="322" customWidth="1"/>
    <col min="4104" max="4104" width="19.5546875" style="322" customWidth="1"/>
    <col min="4105" max="4351" width="9.109375" style="322"/>
    <col min="4352" max="4352" width="4.33203125" style="322" customWidth="1"/>
    <col min="4353" max="4353" width="13.44140625" style="322" customWidth="1"/>
    <col min="4354" max="4354" width="23.5546875" style="322" customWidth="1"/>
    <col min="4355" max="4355" width="11.109375" style="322" customWidth="1"/>
    <col min="4356" max="4356" width="10.6640625" style="322" customWidth="1"/>
    <col min="4357" max="4358" width="13.109375" style="322" customWidth="1"/>
    <col min="4359" max="4359" width="9.33203125" style="322" customWidth="1"/>
    <col min="4360" max="4360" width="19.5546875" style="322" customWidth="1"/>
    <col min="4361" max="4607" width="9.109375" style="322"/>
    <col min="4608" max="4608" width="4.33203125" style="322" customWidth="1"/>
    <col min="4609" max="4609" width="13.44140625" style="322" customWidth="1"/>
    <col min="4610" max="4610" width="23.5546875" style="322" customWidth="1"/>
    <col min="4611" max="4611" width="11.109375" style="322" customWidth="1"/>
    <col min="4612" max="4612" width="10.6640625" style="322" customWidth="1"/>
    <col min="4613" max="4614" width="13.109375" style="322" customWidth="1"/>
    <col min="4615" max="4615" width="9.33203125" style="322" customWidth="1"/>
    <col min="4616" max="4616" width="19.5546875" style="322" customWidth="1"/>
    <col min="4617" max="4863" width="9.109375" style="322"/>
    <col min="4864" max="4864" width="4.33203125" style="322" customWidth="1"/>
    <col min="4865" max="4865" width="13.44140625" style="322" customWidth="1"/>
    <col min="4866" max="4866" width="23.5546875" style="322" customWidth="1"/>
    <col min="4867" max="4867" width="11.109375" style="322" customWidth="1"/>
    <col min="4868" max="4868" width="10.6640625" style="322" customWidth="1"/>
    <col min="4869" max="4870" width="13.109375" style="322" customWidth="1"/>
    <col min="4871" max="4871" width="9.33203125" style="322" customWidth="1"/>
    <col min="4872" max="4872" width="19.5546875" style="322" customWidth="1"/>
    <col min="4873" max="5119" width="9.109375" style="322"/>
    <col min="5120" max="5120" width="4.33203125" style="322" customWidth="1"/>
    <col min="5121" max="5121" width="13.44140625" style="322" customWidth="1"/>
    <col min="5122" max="5122" width="23.5546875" style="322" customWidth="1"/>
    <col min="5123" max="5123" width="11.109375" style="322" customWidth="1"/>
    <col min="5124" max="5124" width="10.6640625" style="322" customWidth="1"/>
    <col min="5125" max="5126" width="13.109375" style="322" customWidth="1"/>
    <col min="5127" max="5127" width="9.33203125" style="322" customWidth="1"/>
    <col min="5128" max="5128" width="19.5546875" style="322" customWidth="1"/>
    <col min="5129" max="5375" width="9.109375" style="322"/>
    <col min="5376" max="5376" width="4.33203125" style="322" customWidth="1"/>
    <col min="5377" max="5377" width="13.44140625" style="322" customWidth="1"/>
    <col min="5378" max="5378" width="23.5546875" style="322" customWidth="1"/>
    <col min="5379" max="5379" width="11.109375" style="322" customWidth="1"/>
    <col min="5380" max="5380" width="10.6640625" style="322" customWidth="1"/>
    <col min="5381" max="5382" width="13.109375" style="322" customWidth="1"/>
    <col min="5383" max="5383" width="9.33203125" style="322" customWidth="1"/>
    <col min="5384" max="5384" width="19.5546875" style="322" customWidth="1"/>
    <col min="5385" max="5631" width="9.109375" style="322"/>
    <col min="5632" max="5632" width="4.33203125" style="322" customWidth="1"/>
    <col min="5633" max="5633" width="13.44140625" style="322" customWidth="1"/>
    <col min="5634" max="5634" width="23.5546875" style="322" customWidth="1"/>
    <col min="5635" max="5635" width="11.109375" style="322" customWidth="1"/>
    <col min="5636" max="5636" width="10.6640625" style="322" customWidth="1"/>
    <col min="5637" max="5638" width="13.109375" style="322" customWidth="1"/>
    <col min="5639" max="5639" width="9.33203125" style="322" customWidth="1"/>
    <col min="5640" max="5640" width="19.5546875" style="322" customWidth="1"/>
    <col min="5641" max="5887" width="9.109375" style="322"/>
    <col min="5888" max="5888" width="4.33203125" style="322" customWidth="1"/>
    <col min="5889" max="5889" width="13.44140625" style="322" customWidth="1"/>
    <col min="5890" max="5890" width="23.5546875" style="322" customWidth="1"/>
    <col min="5891" max="5891" width="11.109375" style="322" customWidth="1"/>
    <col min="5892" max="5892" width="10.6640625" style="322" customWidth="1"/>
    <col min="5893" max="5894" width="13.109375" style="322" customWidth="1"/>
    <col min="5895" max="5895" width="9.33203125" style="322" customWidth="1"/>
    <col min="5896" max="5896" width="19.5546875" style="322" customWidth="1"/>
    <col min="5897" max="6143" width="9.109375" style="322"/>
    <col min="6144" max="6144" width="4.33203125" style="322" customWidth="1"/>
    <col min="6145" max="6145" width="13.44140625" style="322" customWidth="1"/>
    <col min="6146" max="6146" width="23.5546875" style="322" customWidth="1"/>
    <col min="6147" max="6147" width="11.109375" style="322" customWidth="1"/>
    <col min="6148" max="6148" width="10.6640625" style="322" customWidth="1"/>
    <col min="6149" max="6150" width="13.109375" style="322" customWidth="1"/>
    <col min="6151" max="6151" width="9.33203125" style="322" customWidth="1"/>
    <col min="6152" max="6152" width="19.5546875" style="322" customWidth="1"/>
    <col min="6153" max="6399" width="9.109375" style="322"/>
    <col min="6400" max="6400" width="4.33203125" style="322" customWidth="1"/>
    <col min="6401" max="6401" width="13.44140625" style="322" customWidth="1"/>
    <col min="6402" max="6402" width="23.5546875" style="322" customWidth="1"/>
    <col min="6403" max="6403" width="11.109375" style="322" customWidth="1"/>
    <col min="6404" max="6404" width="10.6640625" style="322" customWidth="1"/>
    <col min="6405" max="6406" width="13.109375" style="322" customWidth="1"/>
    <col min="6407" max="6407" width="9.33203125" style="322" customWidth="1"/>
    <col min="6408" max="6408" width="19.5546875" style="322" customWidth="1"/>
    <col min="6409" max="6655" width="9.109375" style="322"/>
    <col min="6656" max="6656" width="4.33203125" style="322" customWidth="1"/>
    <col min="6657" max="6657" width="13.44140625" style="322" customWidth="1"/>
    <col min="6658" max="6658" width="23.5546875" style="322" customWidth="1"/>
    <col min="6659" max="6659" width="11.109375" style="322" customWidth="1"/>
    <col min="6660" max="6660" width="10.6640625" style="322" customWidth="1"/>
    <col min="6661" max="6662" width="13.109375" style="322" customWidth="1"/>
    <col min="6663" max="6663" width="9.33203125" style="322" customWidth="1"/>
    <col min="6664" max="6664" width="19.5546875" style="322" customWidth="1"/>
    <col min="6665" max="6911" width="9.109375" style="322"/>
    <col min="6912" max="6912" width="4.33203125" style="322" customWidth="1"/>
    <col min="6913" max="6913" width="13.44140625" style="322" customWidth="1"/>
    <col min="6914" max="6914" width="23.5546875" style="322" customWidth="1"/>
    <col min="6915" max="6915" width="11.109375" style="322" customWidth="1"/>
    <col min="6916" max="6916" width="10.6640625" style="322" customWidth="1"/>
    <col min="6917" max="6918" width="13.109375" style="322" customWidth="1"/>
    <col min="6919" max="6919" width="9.33203125" style="322" customWidth="1"/>
    <col min="6920" max="6920" width="19.5546875" style="322" customWidth="1"/>
    <col min="6921" max="7167" width="9.109375" style="322"/>
    <col min="7168" max="7168" width="4.33203125" style="322" customWidth="1"/>
    <col min="7169" max="7169" width="13.44140625" style="322" customWidth="1"/>
    <col min="7170" max="7170" width="23.5546875" style="322" customWidth="1"/>
    <col min="7171" max="7171" width="11.109375" style="322" customWidth="1"/>
    <col min="7172" max="7172" width="10.6640625" style="322" customWidth="1"/>
    <col min="7173" max="7174" width="13.109375" style="322" customWidth="1"/>
    <col min="7175" max="7175" width="9.33203125" style="322" customWidth="1"/>
    <col min="7176" max="7176" width="19.5546875" style="322" customWidth="1"/>
    <col min="7177" max="7423" width="9.109375" style="322"/>
    <col min="7424" max="7424" width="4.33203125" style="322" customWidth="1"/>
    <col min="7425" max="7425" width="13.44140625" style="322" customWidth="1"/>
    <col min="7426" max="7426" width="23.5546875" style="322" customWidth="1"/>
    <col min="7427" max="7427" width="11.109375" style="322" customWidth="1"/>
    <col min="7428" max="7428" width="10.6640625" style="322" customWidth="1"/>
    <col min="7429" max="7430" width="13.109375" style="322" customWidth="1"/>
    <col min="7431" max="7431" width="9.33203125" style="322" customWidth="1"/>
    <col min="7432" max="7432" width="19.5546875" style="322" customWidth="1"/>
    <col min="7433" max="7679" width="9.109375" style="322"/>
    <col min="7680" max="7680" width="4.33203125" style="322" customWidth="1"/>
    <col min="7681" max="7681" width="13.44140625" style="322" customWidth="1"/>
    <col min="7682" max="7682" width="23.5546875" style="322" customWidth="1"/>
    <col min="7683" max="7683" width="11.109375" style="322" customWidth="1"/>
    <col min="7684" max="7684" width="10.6640625" style="322" customWidth="1"/>
    <col min="7685" max="7686" width="13.109375" style="322" customWidth="1"/>
    <col min="7687" max="7687" width="9.33203125" style="322" customWidth="1"/>
    <col min="7688" max="7688" width="19.5546875" style="322" customWidth="1"/>
    <col min="7689" max="7935" width="9.109375" style="322"/>
    <col min="7936" max="7936" width="4.33203125" style="322" customWidth="1"/>
    <col min="7937" max="7937" width="13.44140625" style="322" customWidth="1"/>
    <col min="7938" max="7938" width="23.5546875" style="322" customWidth="1"/>
    <col min="7939" max="7939" width="11.109375" style="322" customWidth="1"/>
    <col min="7940" max="7940" width="10.6640625" style="322" customWidth="1"/>
    <col min="7941" max="7942" width="13.109375" style="322" customWidth="1"/>
    <col min="7943" max="7943" width="9.33203125" style="322" customWidth="1"/>
    <col min="7944" max="7944" width="19.5546875" style="322" customWidth="1"/>
    <col min="7945" max="8191" width="9.109375" style="322"/>
    <col min="8192" max="8192" width="4.33203125" style="322" customWidth="1"/>
    <col min="8193" max="8193" width="13.44140625" style="322" customWidth="1"/>
    <col min="8194" max="8194" width="23.5546875" style="322" customWidth="1"/>
    <col min="8195" max="8195" width="11.109375" style="322" customWidth="1"/>
    <col min="8196" max="8196" width="10.6640625" style="322" customWidth="1"/>
    <col min="8197" max="8198" width="13.109375" style="322" customWidth="1"/>
    <col min="8199" max="8199" width="9.33203125" style="322" customWidth="1"/>
    <col min="8200" max="8200" width="19.5546875" style="322" customWidth="1"/>
    <col min="8201" max="8447" width="9.109375" style="322"/>
    <col min="8448" max="8448" width="4.33203125" style="322" customWidth="1"/>
    <col min="8449" max="8449" width="13.44140625" style="322" customWidth="1"/>
    <col min="8450" max="8450" width="23.5546875" style="322" customWidth="1"/>
    <col min="8451" max="8451" width="11.109375" style="322" customWidth="1"/>
    <col min="8452" max="8452" width="10.6640625" style="322" customWidth="1"/>
    <col min="8453" max="8454" width="13.109375" style="322" customWidth="1"/>
    <col min="8455" max="8455" width="9.33203125" style="322" customWidth="1"/>
    <col min="8456" max="8456" width="19.5546875" style="322" customWidth="1"/>
    <col min="8457" max="8703" width="9.109375" style="322"/>
    <col min="8704" max="8704" width="4.33203125" style="322" customWidth="1"/>
    <col min="8705" max="8705" width="13.44140625" style="322" customWidth="1"/>
    <col min="8706" max="8706" width="23.5546875" style="322" customWidth="1"/>
    <col min="8707" max="8707" width="11.109375" style="322" customWidth="1"/>
    <col min="8708" max="8708" width="10.6640625" style="322" customWidth="1"/>
    <col min="8709" max="8710" width="13.109375" style="322" customWidth="1"/>
    <col min="8711" max="8711" width="9.33203125" style="322" customWidth="1"/>
    <col min="8712" max="8712" width="19.5546875" style="322" customWidth="1"/>
    <col min="8713" max="8959" width="9.109375" style="322"/>
    <col min="8960" max="8960" width="4.33203125" style="322" customWidth="1"/>
    <col min="8961" max="8961" width="13.44140625" style="322" customWidth="1"/>
    <col min="8962" max="8962" width="23.5546875" style="322" customWidth="1"/>
    <col min="8963" max="8963" width="11.109375" style="322" customWidth="1"/>
    <col min="8964" max="8964" width="10.6640625" style="322" customWidth="1"/>
    <col min="8965" max="8966" width="13.109375" style="322" customWidth="1"/>
    <col min="8967" max="8967" width="9.33203125" style="322" customWidth="1"/>
    <col min="8968" max="8968" width="19.5546875" style="322" customWidth="1"/>
    <col min="8969" max="9215" width="9.109375" style="322"/>
    <col min="9216" max="9216" width="4.33203125" style="322" customWidth="1"/>
    <col min="9217" max="9217" width="13.44140625" style="322" customWidth="1"/>
    <col min="9218" max="9218" width="23.5546875" style="322" customWidth="1"/>
    <col min="9219" max="9219" width="11.109375" style="322" customWidth="1"/>
    <col min="9220" max="9220" width="10.6640625" style="322" customWidth="1"/>
    <col min="9221" max="9222" width="13.109375" style="322" customWidth="1"/>
    <col min="9223" max="9223" width="9.33203125" style="322" customWidth="1"/>
    <col min="9224" max="9224" width="19.5546875" style="322" customWidth="1"/>
    <col min="9225" max="9471" width="9.109375" style="322"/>
    <col min="9472" max="9472" width="4.33203125" style="322" customWidth="1"/>
    <col min="9473" max="9473" width="13.44140625" style="322" customWidth="1"/>
    <col min="9474" max="9474" width="23.5546875" style="322" customWidth="1"/>
    <col min="9475" max="9475" width="11.109375" style="322" customWidth="1"/>
    <col min="9476" max="9476" width="10.6640625" style="322" customWidth="1"/>
    <col min="9477" max="9478" width="13.109375" style="322" customWidth="1"/>
    <col min="9479" max="9479" width="9.33203125" style="322" customWidth="1"/>
    <col min="9480" max="9480" width="19.5546875" style="322" customWidth="1"/>
    <col min="9481" max="9727" width="9.109375" style="322"/>
    <col min="9728" max="9728" width="4.33203125" style="322" customWidth="1"/>
    <col min="9729" max="9729" width="13.44140625" style="322" customWidth="1"/>
    <col min="9730" max="9730" width="23.5546875" style="322" customWidth="1"/>
    <col min="9731" max="9731" width="11.109375" style="322" customWidth="1"/>
    <col min="9732" max="9732" width="10.6640625" style="322" customWidth="1"/>
    <col min="9733" max="9734" width="13.109375" style="322" customWidth="1"/>
    <col min="9735" max="9735" width="9.33203125" style="322" customWidth="1"/>
    <col min="9736" max="9736" width="19.5546875" style="322" customWidth="1"/>
    <col min="9737" max="9983" width="9.109375" style="322"/>
    <col min="9984" max="9984" width="4.33203125" style="322" customWidth="1"/>
    <col min="9985" max="9985" width="13.44140625" style="322" customWidth="1"/>
    <col min="9986" max="9986" width="23.5546875" style="322" customWidth="1"/>
    <col min="9987" max="9987" width="11.109375" style="322" customWidth="1"/>
    <col min="9988" max="9988" width="10.6640625" style="322" customWidth="1"/>
    <col min="9989" max="9990" width="13.109375" style="322" customWidth="1"/>
    <col min="9991" max="9991" width="9.33203125" style="322" customWidth="1"/>
    <col min="9992" max="9992" width="19.5546875" style="322" customWidth="1"/>
    <col min="9993" max="10239" width="9.109375" style="322"/>
    <col min="10240" max="10240" width="4.33203125" style="322" customWidth="1"/>
    <col min="10241" max="10241" width="13.44140625" style="322" customWidth="1"/>
    <col min="10242" max="10242" width="23.5546875" style="322" customWidth="1"/>
    <col min="10243" max="10243" width="11.109375" style="322" customWidth="1"/>
    <col min="10244" max="10244" width="10.6640625" style="322" customWidth="1"/>
    <col min="10245" max="10246" width="13.109375" style="322" customWidth="1"/>
    <col min="10247" max="10247" width="9.33203125" style="322" customWidth="1"/>
    <col min="10248" max="10248" width="19.5546875" style="322" customWidth="1"/>
    <col min="10249" max="10495" width="9.109375" style="322"/>
    <col min="10496" max="10496" width="4.33203125" style="322" customWidth="1"/>
    <col min="10497" max="10497" width="13.44140625" style="322" customWidth="1"/>
    <col min="10498" max="10498" width="23.5546875" style="322" customWidth="1"/>
    <col min="10499" max="10499" width="11.109375" style="322" customWidth="1"/>
    <col min="10500" max="10500" width="10.6640625" style="322" customWidth="1"/>
    <col min="10501" max="10502" width="13.109375" style="322" customWidth="1"/>
    <col min="10503" max="10503" width="9.33203125" style="322" customWidth="1"/>
    <col min="10504" max="10504" width="19.5546875" style="322" customWidth="1"/>
    <col min="10505" max="10751" width="9.109375" style="322"/>
    <col min="10752" max="10752" width="4.33203125" style="322" customWidth="1"/>
    <col min="10753" max="10753" width="13.44140625" style="322" customWidth="1"/>
    <col min="10754" max="10754" width="23.5546875" style="322" customWidth="1"/>
    <col min="10755" max="10755" width="11.109375" style="322" customWidth="1"/>
    <col min="10756" max="10756" width="10.6640625" style="322" customWidth="1"/>
    <col min="10757" max="10758" width="13.109375" style="322" customWidth="1"/>
    <col min="10759" max="10759" width="9.33203125" style="322" customWidth="1"/>
    <col min="10760" max="10760" width="19.5546875" style="322" customWidth="1"/>
    <col min="10761" max="11007" width="9.109375" style="322"/>
    <col min="11008" max="11008" width="4.33203125" style="322" customWidth="1"/>
    <col min="11009" max="11009" width="13.44140625" style="322" customWidth="1"/>
    <col min="11010" max="11010" width="23.5546875" style="322" customWidth="1"/>
    <col min="11011" max="11011" width="11.109375" style="322" customWidth="1"/>
    <col min="11012" max="11012" width="10.6640625" style="322" customWidth="1"/>
    <col min="11013" max="11014" width="13.109375" style="322" customWidth="1"/>
    <col min="11015" max="11015" width="9.33203125" style="322" customWidth="1"/>
    <col min="11016" max="11016" width="19.5546875" style="322" customWidth="1"/>
    <col min="11017" max="11263" width="9.109375" style="322"/>
    <col min="11264" max="11264" width="4.33203125" style="322" customWidth="1"/>
    <col min="11265" max="11265" width="13.44140625" style="322" customWidth="1"/>
    <col min="11266" max="11266" width="23.5546875" style="322" customWidth="1"/>
    <col min="11267" max="11267" width="11.109375" style="322" customWidth="1"/>
    <col min="11268" max="11268" width="10.6640625" style="322" customWidth="1"/>
    <col min="11269" max="11270" width="13.109375" style="322" customWidth="1"/>
    <col min="11271" max="11271" width="9.33203125" style="322" customWidth="1"/>
    <col min="11272" max="11272" width="19.5546875" style="322" customWidth="1"/>
    <col min="11273" max="11519" width="9.109375" style="322"/>
    <col min="11520" max="11520" width="4.33203125" style="322" customWidth="1"/>
    <col min="11521" max="11521" width="13.44140625" style="322" customWidth="1"/>
    <col min="11522" max="11522" width="23.5546875" style="322" customWidth="1"/>
    <col min="11523" max="11523" width="11.109375" style="322" customWidth="1"/>
    <col min="11524" max="11524" width="10.6640625" style="322" customWidth="1"/>
    <col min="11525" max="11526" width="13.109375" style="322" customWidth="1"/>
    <col min="11527" max="11527" width="9.33203125" style="322" customWidth="1"/>
    <col min="11528" max="11528" width="19.5546875" style="322" customWidth="1"/>
    <col min="11529" max="11775" width="9.109375" style="322"/>
    <col min="11776" max="11776" width="4.33203125" style="322" customWidth="1"/>
    <col min="11777" max="11777" width="13.44140625" style="322" customWidth="1"/>
    <col min="11778" max="11778" width="23.5546875" style="322" customWidth="1"/>
    <col min="11779" max="11779" width="11.109375" style="322" customWidth="1"/>
    <col min="11780" max="11780" width="10.6640625" style="322" customWidth="1"/>
    <col min="11781" max="11782" width="13.109375" style="322" customWidth="1"/>
    <col min="11783" max="11783" width="9.33203125" style="322" customWidth="1"/>
    <col min="11784" max="11784" width="19.5546875" style="322" customWidth="1"/>
    <col min="11785" max="12031" width="9.109375" style="322"/>
    <col min="12032" max="12032" width="4.33203125" style="322" customWidth="1"/>
    <col min="12033" max="12033" width="13.44140625" style="322" customWidth="1"/>
    <col min="12034" max="12034" width="23.5546875" style="322" customWidth="1"/>
    <col min="12035" max="12035" width="11.109375" style="322" customWidth="1"/>
    <col min="12036" max="12036" width="10.6640625" style="322" customWidth="1"/>
    <col min="12037" max="12038" width="13.109375" style="322" customWidth="1"/>
    <col min="12039" max="12039" width="9.33203125" style="322" customWidth="1"/>
    <col min="12040" max="12040" width="19.5546875" style="322" customWidth="1"/>
    <col min="12041" max="12287" width="9.109375" style="322"/>
    <col min="12288" max="12288" width="4.33203125" style="322" customWidth="1"/>
    <col min="12289" max="12289" width="13.44140625" style="322" customWidth="1"/>
    <col min="12290" max="12290" width="23.5546875" style="322" customWidth="1"/>
    <col min="12291" max="12291" width="11.109375" style="322" customWidth="1"/>
    <col min="12292" max="12292" width="10.6640625" style="322" customWidth="1"/>
    <col min="12293" max="12294" width="13.109375" style="322" customWidth="1"/>
    <col min="12295" max="12295" width="9.33203125" style="322" customWidth="1"/>
    <col min="12296" max="12296" width="19.5546875" style="322" customWidth="1"/>
    <col min="12297" max="12543" width="9.109375" style="322"/>
    <col min="12544" max="12544" width="4.33203125" style="322" customWidth="1"/>
    <col min="12545" max="12545" width="13.44140625" style="322" customWidth="1"/>
    <col min="12546" max="12546" width="23.5546875" style="322" customWidth="1"/>
    <col min="12547" max="12547" width="11.109375" style="322" customWidth="1"/>
    <col min="12548" max="12548" width="10.6640625" style="322" customWidth="1"/>
    <col min="12549" max="12550" width="13.109375" style="322" customWidth="1"/>
    <col min="12551" max="12551" width="9.33203125" style="322" customWidth="1"/>
    <col min="12552" max="12552" width="19.5546875" style="322" customWidth="1"/>
    <col min="12553" max="12799" width="9.109375" style="322"/>
    <col min="12800" max="12800" width="4.33203125" style="322" customWidth="1"/>
    <col min="12801" max="12801" width="13.44140625" style="322" customWidth="1"/>
    <col min="12802" max="12802" width="23.5546875" style="322" customWidth="1"/>
    <col min="12803" max="12803" width="11.109375" style="322" customWidth="1"/>
    <col min="12804" max="12804" width="10.6640625" style="322" customWidth="1"/>
    <col min="12805" max="12806" width="13.109375" style="322" customWidth="1"/>
    <col min="12807" max="12807" width="9.33203125" style="322" customWidth="1"/>
    <col min="12808" max="12808" width="19.5546875" style="322" customWidth="1"/>
    <col min="12809" max="13055" width="9.109375" style="322"/>
    <col min="13056" max="13056" width="4.33203125" style="322" customWidth="1"/>
    <col min="13057" max="13057" width="13.44140625" style="322" customWidth="1"/>
    <col min="13058" max="13058" width="23.5546875" style="322" customWidth="1"/>
    <col min="13059" max="13059" width="11.109375" style="322" customWidth="1"/>
    <col min="13060" max="13060" width="10.6640625" style="322" customWidth="1"/>
    <col min="13061" max="13062" width="13.109375" style="322" customWidth="1"/>
    <col min="13063" max="13063" width="9.33203125" style="322" customWidth="1"/>
    <col min="13064" max="13064" width="19.5546875" style="322" customWidth="1"/>
    <col min="13065" max="13311" width="9.109375" style="322"/>
    <col min="13312" max="13312" width="4.33203125" style="322" customWidth="1"/>
    <col min="13313" max="13313" width="13.44140625" style="322" customWidth="1"/>
    <col min="13314" max="13314" width="23.5546875" style="322" customWidth="1"/>
    <col min="13315" max="13315" width="11.109375" style="322" customWidth="1"/>
    <col min="13316" max="13316" width="10.6640625" style="322" customWidth="1"/>
    <col min="13317" max="13318" width="13.109375" style="322" customWidth="1"/>
    <col min="13319" max="13319" width="9.33203125" style="322" customWidth="1"/>
    <col min="13320" max="13320" width="19.5546875" style="322" customWidth="1"/>
    <col min="13321" max="13567" width="9.109375" style="322"/>
    <col min="13568" max="13568" width="4.33203125" style="322" customWidth="1"/>
    <col min="13569" max="13569" width="13.44140625" style="322" customWidth="1"/>
    <col min="13570" max="13570" width="23.5546875" style="322" customWidth="1"/>
    <col min="13571" max="13571" width="11.109375" style="322" customWidth="1"/>
    <col min="13572" max="13572" width="10.6640625" style="322" customWidth="1"/>
    <col min="13573" max="13574" width="13.109375" style="322" customWidth="1"/>
    <col min="13575" max="13575" width="9.33203125" style="322" customWidth="1"/>
    <col min="13576" max="13576" width="19.5546875" style="322" customWidth="1"/>
    <col min="13577" max="13823" width="9.109375" style="322"/>
    <col min="13824" max="13824" width="4.33203125" style="322" customWidth="1"/>
    <col min="13825" max="13825" width="13.44140625" style="322" customWidth="1"/>
    <col min="13826" max="13826" width="23.5546875" style="322" customWidth="1"/>
    <col min="13827" max="13827" width="11.109375" style="322" customWidth="1"/>
    <col min="13828" max="13828" width="10.6640625" style="322" customWidth="1"/>
    <col min="13829" max="13830" width="13.109375" style="322" customWidth="1"/>
    <col min="13831" max="13831" width="9.33203125" style="322" customWidth="1"/>
    <col min="13832" max="13832" width="19.5546875" style="322" customWidth="1"/>
    <col min="13833" max="14079" width="9.109375" style="322"/>
    <col min="14080" max="14080" width="4.33203125" style="322" customWidth="1"/>
    <col min="14081" max="14081" width="13.44140625" style="322" customWidth="1"/>
    <col min="14082" max="14082" width="23.5546875" style="322" customWidth="1"/>
    <col min="14083" max="14083" width="11.109375" style="322" customWidth="1"/>
    <col min="14084" max="14084" width="10.6640625" style="322" customWidth="1"/>
    <col min="14085" max="14086" width="13.109375" style="322" customWidth="1"/>
    <col min="14087" max="14087" width="9.33203125" style="322" customWidth="1"/>
    <col min="14088" max="14088" width="19.5546875" style="322" customWidth="1"/>
    <col min="14089" max="14335" width="9.109375" style="322"/>
    <col min="14336" max="14336" width="4.33203125" style="322" customWidth="1"/>
    <col min="14337" max="14337" width="13.44140625" style="322" customWidth="1"/>
    <col min="14338" max="14338" width="23.5546875" style="322" customWidth="1"/>
    <col min="14339" max="14339" width="11.109375" style="322" customWidth="1"/>
    <col min="14340" max="14340" width="10.6640625" style="322" customWidth="1"/>
    <col min="14341" max="14342" width="13.109375" style="322" customWidth="1"/>
    <col min="14343" max="14343" width="9.33203125" style="322" customWidth="1"/>
    <col min="14344" max="14344" width="19.5546875" style="322" customWidth="1"/>
    <col min="14345" max="14591" width="9.109375" style="322"/>
    <col min="14592" max="14592" width="4.33203125" style="322" customWidth="1"/>
    <col min="14593" max="14593" width="13.44140625" style="322" customWidth="1"/>
    <col min="14594" max="14594" width="23.5546875" style="322" customWidth="1"/>
    <col min="14595" max="14595" width="11.109375" style="322" customWidth="1"/>
    <col min="14596" max="14596" width="10.6640625" style="322" customWidth="1"/>
    <col min="14597" max="14598" width="13.109375" style="322" customWidth="1"/>
    <col min="14599" max="14599" width="9.33203125" style="322" customWidth="1"/>
    <col min="14600" max="14600" width="19.5546875" style="322" customWidth="1"/>
    <col min="14601" max="14847" width="9.109375" style="322"/>
    <col min="14848" max="14848" width="4.33203125" style="322" customWidth="1"/>
    <col min="14849" max="14849" width="13.44140625" style="322" customWidth="1"/>
    <col min="14850" max="14850" width="23.5546875" style="322" customWidth="1"/>
    <col min="14851" max="14851" width="11.109375" style="322" customWidth="1"/>
    <col min="14852" max="14852" width="10.6640625" style="322" customWidth="1"/>
    <col min="14853" max="14854" width="13.109375" style="322" customWidth="1"/>
    <col min="14855" max="14855" width="9.33203125" style="322" customWidth="1"/>
    <col min="14856" max="14856" width="19.5546875" style="322" customWidth="1"/>
    <col min="14857" max="15103" width="9.109375" style="322"/>
    <col min="15104" max="15104" width="4.33203125" style="322" customWidth="1"/>
    <col min="15105" max="15105" width="13.44140625" style="322" customWidth="1"/>
    <col min="15106" max="15106" width="23.5546875" style="322" customWidth="1"/>
    <col min="15107" max="15107" width="11.109375" style="322" customWidth="1"/>
    <col min="15108" max="15108" width="10.6640625" style="322" customWidth="1"/>
    <col min="15109" max="15110" width="13.109375" style="322" customWidth="1"/>
    <col min="15111" max="15111" width="9.33203125" style="322" customWidth="1"/>
    <col min="15112" max="15112" width="19.5546875" style="322" customWidth="1"/>
    <col min="15113" max="15359" width="9.109375" style="322"/>
    <col min="15360" max="15360" width="4.33203125" style="322" customWidth="1"/>
    <col min="15361" max="15361" width="13.44140625" style="322" customWidth="1"/>
    <col min="15362" max="15362" width="23.5546875" style="322" customWidth="1"/>
    <col min="15363" max="15363" width="11.109375" style="322" customWidth="1"/>
    <col min="15364" max="15364" width="10.6640625" style="322" customWidth="1"/>
    <col min="15365" max="15366" width="13.109375" style="322" customWidth="1"/>
    <col min="15367" max="15367" width="9.33203125" style="322" customWidth="1"/>
    <col min="15368" max="15368" width="19.5546875" style="322" customWidth="1"/>
    <col min="15369" max="15615" width="9.109375" style="322"/>
    <col min="15616" max="15616" width="4.33203125" style="322" customWidth="1"/>
    <col min="15617" max="15617" width="13.44140625" style="322" customWidth="1"/>
    <col min="15618" max="15618" width="23.5546875" style="322" customWidth="1"/>
    <col min="15619" max="15619" width="11.109375" style="322" customWidth="1"/>
    <col min="15620" max="15620" width="10.6640625" style="322" customWidth="1"/>
    <col min="15621" max="15622" width="13.109375" style="322" customWidth="1"/>
    <col min="15623" max="15623" width="9.33203125" style="322" customWidth="1"/>
    <col min="15624" max="15624" width="19.5546875" style="322" customWidth="1"/>
    <col min="15625" max="15871" width="9.109375" style="322"/>
    <col min="15872" max="15872" width="4.33203125" style="322" customWidth="1"/>
    <col min="15873" max="15873" width="13.44140625" style="322" customWidth="1"/>
    <col min="15874" max="15874" width="23.5546875" style="322" customWidth="1"/>
    <col min="15875" max="15875" width="11.109375" style="322" customWidth="1"/>
    <col min="15876" max="15876" width="10.6640625" style="322" customWidth="1"/>
    <col min="15877" max="15878" width="13.109375" style="322" customWidth="1"/>
    <col min="15879" max="15879" width="9.33203125" style="322" customWidth="1"/>
    <col min="15880" max="15880" width="19.5546875" style="322" customWidth="1"/>
    <col min="15881" max="16127" width="9.109375" style="322"/>
    <col min="16128" max="16128" width="4.33203125" style="322" customWidth="1"/>
    <col min="16129" max="16129" width="13.44140625" style="322" customWidth="1"/>
    <col min="16130" max="16130" width="23.5546875" style="322" customWidth="1"/>
    <col min="16131" max="16131" width="11.109375" style="322" customWidth="1"/>
    <col min="16132" max="16132" width="10.6640625" style="322" customWidth="1"/>
    <col min="16133" max="16134" width="13.109375" style="322" customWidth="1"/>
    <col min="16135" max="16135" width="9.33203125" style="322" customWidth="1"/>
    <col min="16136" max="16136" width="19.5546875" style="322" customWidth="1"/>
    <col min="16137" max="16384" width="9.109375" style="322"/>
  </cols>
  <sheetData>
    <row r="1" spans="1:9" x14ac:dyDescent="0.3">
      <c r="A1" s="321"/>
      <c r="B1" s="321"/>
      <c r="C1" s="321"/>
      <c r="D1" s="321"/>
      <c r="E1" s="321"/>
      <c r="F1" s="321"/>
      <c r="G1" s="321"/>
      <c r="H1" s="321"/>
      <c r="I1" s="321"/>
    </row>
    <row r="2" spans="1:9" x14ac:dyDescent="0.3">
      <c r="A2" s="321"/>
      <c r="B2" s="321"/>
      <c r="C2" s="321"/>
      <c r="D2" s="321"/>
      <c r="E2" s="321"/>
      <c r="F2" s="321"/>
      <c r="G2" s="321"/>
      <c r="H2" s="321"/>
      <c r="I2" s="321"/>
    </row>
    <row r="3" spans="1:9" x14ac:dyDescent="0.3">
      <c r="A3" s="321"/>
      <c r="B3" s="321"/>
      <c r="C3" s="321"/>
      <c r="D3" s="321"/>
      <c r="E3" s="321"/>
      <c r="F3" s="321"/>
      <c r="G3" s="321"/>
      <c r="H3" s="321"/>
      <c r="I3" s="321"/>
    </row>
    <row r="4" spans="1:9" ht="27" customHeight="1" x14ac:dyDescent="0.3">
      <c r="A4" s="349" t="s">
        <v>267</v>
      </c>
      <c r="B4" s="349"/>
      <c r="C4" s="349"/>
      <c r="D4" s="349"/>
      <c r="E4" s="349"/>
      <c r="F4" s="349"/>
      <c r="G4" s="349"/>
      <c r="H4" s="349"/>
      <c r="I4" s="349"/>
    </row>
    <row r="5" spans="1:9" s="326" customFormat="1" ht="18" customHeight="1" x14ac:dyDescent="0.3">
      <c r="A5" s="324"/>
      <c r="B5" s="325" t="s">
        <v>268</v>
      </c>
      <c r="C5" s="325"/>
      <c r="D5" s="325"/>
      <c r="E5" s="325"/>
      <c r="F5" s="325"/>
      <c r="G5" s="325" t="s">
        <v>269</v>
      </c>
      <c r="H5" s="325"/>
      <c r="I5" s="324"/>
    </row>
    <row r="6" spans="1:9" s="326" customFormat="1" ht="18" customHeight="1" x14ac:dyDescent="0.3">
      <c r="A6" s="324"/>
      <c r="B6" s="325" t="s">
        <v>270</v>
      </c>
      <c r="C6" s="325"/>
      <c r="D6" s="325"/>
      <c r="E6" s="325"/>
      <c r="F6" s="325"/>
      <c r="G6" s="325" t="s">
        <v>271</v>
      </c>
      <c r="H6" s="325"/>
      <c r="I6" s="324"/>
    </row>
    <row r="7" spans="1:9" s="326" customFormat="1" ht="18" customHeight="1" x14ac:dyDescent="0.3">
      <c r="A7" s="324"/>
      <c r="B7" s="325" t="s">
        <v>272</v>
      </c>
      <c r="C7" s="325"/>
      <c r="D7" s="325"/>
      <c r="E7" s="325"/>
      <c r="F7" s="325"/>
      <c r="G7" s="325" t="s">
        <v>273</v>
      </c>
      <c r="H7" s="325"/>
      <c r="I7" s="324"/>
    </row>
    <row r="8" spans="1:9" s="326" customFormat="1" ht="18" customHeight="1" x14ac:dyDescent="0.3">
      <c r="A8" s="324"/>
      <c r="B8" s="325" t="s">
        <v>274</v>
      </c>
      <c r="C8" s="325"/>
      <c r="D8" s="325"/>
      <c r="E8" s="325"/>
      <c r="F8" s="325"/>
      <c r="G8" s="325" t="s">
        <v>275</v>
      </c>
      <c r="H8" s="325"/>
      <c r="I8" s="324"/>
    </row>
    <row r="9" spans="1:9" ht="9.75" customHeight="1" x14ac:dyDescent="0.3">
      <c r="A9" s="327"/>
      <c r="B9" s="327"/>
      <c r="C9" s="327"/>
      <c r="D9" s="327"/>
      <c r="E9" s="327"/>
      <c r="F9" s="327"/>
      <c r="G9" s="327"/>
      <c r="H9" s="327"/>
      <c r="I9" s="327"/>
    </row>
    <row r="10" spans="1:9" ht="27.75" customHeight="1" x14ac:dyDescent="0.3">
      <c r="A10" s="328" t="s">
        <v>69</v>
      </c>
      <c r="B10" s="328" t="s">
        <v>276</v>
      </c>
      <c r="C10" s="328" t="s">
        <v>277</v>
      </c>
      <c r="D10" s="328" t="s">
        <v>278</v>
      </c>
      <c r="E10" s="328" t="s">
        <v>279</v>
      </c>
      <c r="F10" s="328" t="s">
        <v>280</v>
      </c>
      <c r="G10" s="328" t="s">
        <v>281</v>
      </c>
      <c r="H10" s="328" t="s">
        <v>178</v>
      </c>
      <c r="I10" s="328" t="s">
        <v>129</v>
      </c>
    </row>
    <row r="11" spans="1:9" ht="21" customHeight="1" x14ac:dyDescent="0.3">
      <c r="A11" s="329">
        <v>1</v>
      </c>
      <c r="B11" s="330" t="s">
        <v>282</v>
      </c>
      <c r="C11" s="331" t="s">
        <v>283</v>
      </c>
      <c r="D11" s="331" t="s">
        <v>284</v>
      </c>
      <c r="E11" s="331" t="s">
        <v>285</v>
      </c>
      <c r="F11" s="332" t="s">
        <v>286</v>
      </c>
      <c r="G11" s="333" t="s">
        <v>287</v>
      </c>
      <c r="H11" s="329" t="s">
        <v>188</v>
      </c>
      <c r="I11" s="331" t="str">
        <f>VLOOKUP($H11,'PHÂN CÔNG'!$B$7:$C$22,2,0)</f>
        <v>Bùi Minh Thuấn</v>
      </c>
    </row>
    <row r="12" spans="1:9" ht="21" customHeight="1" x14ac:dyDescent="0.3">
      <c r="A12" s="329">
        <v>2</v>
      </c>
      <c r="B12" s="330" t="s">
        <v>288</v>
      </c>
      <c r="C12" s="331" t="s">
        <v>289</v>
      </c>
      <c r="D12" s="331" t="s">
        <v>284</v>
      </c>
      <c r="E12" s="331" t="s">
        <v>285</v>
      </c>
      <c r="F12" s="332" t="s">
        <v>290</v>
      </c>
      <c r="G12" s="333" t="s">
        <v>291</v>
      </c>
      <c r="H12" s="329" t="s">
        <v>188</v>
      </c>
      <c r="I12" s="331" t="str">
        <f>VLOOKUP($H12,'PHÂN CÔNG'!$B$7:$C$22,2,0)</f>
        <v>Bùi Minh Thuấn</v>
      </c>
    </row>
    <row r="13" spans="1:9" ht="21" customHeight="1" x14ac:dyDescent="0.3">
      <c r="A13" s="329">
        <v>3</v>
      </c>
      <c r="B13" s="330" t="s">
        <v>292</v>
      </c>
      <c r="C13" s="331" t="s">
        <v>293</v>
      </c>
      <c r="D13" s="331" t="s">
        <v>284</v>
      </c>
      <c r="E13" s="331" t="s">
        <v>285</v>
      </c>
      <c r="F13" s="332" t="s">
        <v>294</v>
      </c>
      <c r="G13" s="333" t="s">
        <v>295</v>
      </c>
      <c r="H13" s="329" t="s">
        <v>188</v>
      </c>
      <c r="I13" s="331" t="str">
        <f>VLOOKUP($H13,'PHÂN CÔNG'!$B$7:$C$22,2,0)</f>
        <v>Bùi Minh Thuấn</v>
      </c>
    </row>
    <row r="14" spans="1:9" ht="21" customHeight="1" x14ac:dyDescent="0.3">
      <c r="A14" s="329">
        <v>4</v>
      </c>
      <c r="B14" s="330" t="s">
        <v>296</v>
      </c>
      <c r="C14" s="331" t="s">
        <v>297</v>
      </c>
      <c r="D14" s="331" t="s">
        <v>284</v>
      </c>
      <c r="E14" s="331" t="s">
        <v>285</v>
      </c>
      <c r="F14" s="332" t="s">
        <v>298</v>
      </c>
      <c r="G14" s="333" t="s">
        <v>299</v>
      </c>
      <c r="H14" s="329" t="s">
        <v>188</v>
      </c>
      <c r="I14" s="331" t="str">
        <f>VLOOKUP($H14,'PHÂN CÔNG'!$B$7:$C$22,2,0)</f>
        <v>Bùi Minh Thuấn</v>
      </c>
    </row>
    <row r="15" spans="1:9" ht="21" customHeight="1" x14ac:dyDescent="0.3">
      <c r="A15" s="329">
        <v>5</v>
      </c>
      <c r="B15" s="330" t="s">
        <v>300</v>
      </c>
      <c r="C15" s="331" t="s">
        <v>301</v>
      </c>
      <c r="D15" s="331" t="s">
        <v>302</v>
      </c>
      <c r="E15" s="331" t="s">
        <v>285</v>
      </c>
      <c r="F15" s="332" t="s">
        <v>303</v>
      </c>
      <c r="G15" s="333" t="s">
        <v>304</v>
      </c>
      <c r="H15" s="329" t="s">
        <v>188</v>
      </c>
      <c r="I15" s="331" t="str">
        <f>VLOOKUP($H15,'PHÂN CÔNG'!$B$7:$C$22,2,0)</f>
        <v>Bùi Minh Thuấn</v>
      </c>
    </row>
    <row r="16" spans="1:9" ht="21" customHeight="1" x14ac:dyDescent="0.3">
      <c r="A16" s="329">
        <v>6</v>
      </c>
      <c r="B16" s="330" t="s">
        <v>305</v>
      </c>
      <c r="C16" s="331" t="s">
        <v>306</v>
      </c>
      <c r="D16" s="331" t="s">
        <v>302</v>
      </c>
      <c r="E16" s="331" t="s">
        <v>285</v>
      </c>
      <c r="F16" s="332" t="s">
        <v>307</v>
      </c>
      <c r="G16" s="333" t="s">
        <v>308</v>
      </c>
      <c r="H16" s="329" t="s">
        <v>188</v>
      </c>
      <c r="I16" s="331" t="str">
        <f>VLOOKUP($H16,'PHÂN CÔNG'!$B$7:$C$22,2,0)</f>
        <v>Bùi Minh Thuấn</v>
      </c>
    </row>
    <row r="17" spans="1:9" ht="21" customHeight="1" x14ac:dyDescent="0.3">
      <c r="A17" s="329">
        <v>7</v>
      </c>
      <c r="B17" s="330" t="s">
        <v>309</v>
      </c>
      <c r="C17" s="331" t="s">
        <v>310</v>
      </c>
      <c r="D17" s="331" t="s">
        <v>302</v>
      </c>
      <c r="E17" s="331" t="s">
        <v>285</v>
      </c>
      <c r="F17" s="332" t="s">
        <v>311</v>
      </c>
      <c r="G17" s="333" t="s">
        <v>312</v>
      </c>
      <c r="H17" s="329" t="s">
        <v>188</v>
      </c>
      <c r="I17" s="331" t="str">
        <f>VLOOKUP($H17,'PHÂN CÔNG'!$B$7:$C$22,2,0)</f>
        <v>Bùi Minh Thuấn</v>
      </c>
    </row>
    <row r="18" spans="1:9" ht="21" customHeight="1" x14ac:dyDescent="0.3">
      <c r="A18" s="329">
        <v>8</v>
      </c>
      <c r="B18" s="330" t="s">
        <v>313</v>
      </c>
      <c r="C18" s="331" t="s">
        <v>314</v>
      </c>
      <c r="D18" s="331" t="s">
        <v>302</v>
      </c>
      <c r="E18" s="331" t="s">
        <v>285</v>
      </c>
      <c r="F18" s="332" t="s">
        <v>315</v>
      </c>
      <c r="G18" s="333" t="s">
        <v>316</v>
      </c>
      <c r="H18" s="329" t="s">
        <v>188</v>
      </c>
      <c r="I18" s="331" t="str">
        <f>VLOOKUP($H18,'PHÂN CÔNG'!$B$7:$C$22,2,0)</f>
        <v>Bùi Minh Thuấn</v>
      </c>
    </row>
    <row r="19" spans="1:9" ht="21" customHeight="1" x14ac:dyDescent="0.3">
      <c r="A19" s="329">
        <v>9</v>
      </c>
      <c r="B19" s="330" t="s">
        <v>317</v>
      </c>
      <c r="C19" s="331" t="s">
        <v>318</v>
      </c>
      <c r="D19" s="331" t="s">
        <v>302</v>
      </c>
      <c r="E19" s="331" t="s">
        <v>285</v>
      </c>
      <c r="F19" s="332" t="s">
        <v>319</v>
      </c>
      <c r="G19" s="333" t="s">
        <v>320</v>
      </c>
      <c r="H19" s="329" t="s">
        <v>188</v>
      </c>
      <c r="I19" s="331" t="str">
        <f>VLOOKUP($H19,'PHÂN CÔNG'!$B$7:$C$22,2,0)</f>
        <v>Bùi Minh Thuấn</v>
      </c>
    </row>
    <row r="20" spans="1:9" ht="21" customHeight="1" x14ac:dyDescent="0.3">
      <c r="A20" s="329">
        <v>10</v>
      </c>
      <c r="B20" s="330" t="s">
        <v>321</v>
      </c>
      <c r="C20" s="331" t="s">
        <v>322</v>
      </c>
      <c r="D20" s="331" t="s">
        <v>323</v>
      </c>
      <c r="E20" s="331" t="s">
        <v>285</v>
      </c>
      <c r="F20" s="332" t="s">
        <v>324</v>
      </c>
      <c r="G20" s="333" t="s">
        <v>325</v>
      </c>
      <c r="H20" s="329" t="s">
        <v>188</v>
      </c>
      <c r="I20" s="331" t="str">
        <f>VLOOKUP($H20,'PHÂN CÔNG'!$B$7:$C$22,2,0)</f>
        <v>Bùi Minh Thuấn</v>
      </c>
    </row>
    <row r="21" spans="1:9" ht="21" customHeight="1" x14ac:dyDescent="0.3">
      <c r="A21" s="329">
        <v>11</v>
      </c>
      <c r="B21" s="330" t="s">
        <v>326</v>
      </c>
      <c r="C21" s="331" t="s">
        <v>327</v>
      </c>
      <c r="D21" s="331" t="s">
        <v>323</v>
      </c>
      <c r="E21" s="331" t="s">
        <v>285</v>
      </c>
      <c r="F21" s="332" t="s">
        <v>328</v>
      </c>
      <c r="G21" s="333" t="s">
        <v>329</v>
      </c>
      <c r="H21" s="329" t="s">
        <v>188</v>
      </c>
      <c r="I21" s="331" t="str">
        <f>VLOOKUP($H21,'PHÂN CÔNG'!$B$7:$C$22,2,0)</f>
        <v>Bùi Minh Thuấn</v>
      </c>
    </row>
    <row r="22" spans="1:9" ht="21" customHeight="1" x14ac:dyDescent="0.3">
      <c r="A22" s="329">
        <v>12</v>
      </c>
      <c r="B22" s="330" t="s">
        <v>330</v>
      </c>
      <c r="C22" s="331" t="s">
        <v>331</v>
      </c>
      <c r="D22" s="331" t="s">
        <v>323</v>
      </c>
      <c r="E22" s="331" t="s">
        <v>285</v>
      </c>
      <c r="F22" s="332" t="s">
        <v>332</v>
      </c>
      <c r="G22" s="333" t="s">
        <v>333</v>
      </c>
      <c r="H22" s="329" t="s">
        <v>188</v>
      </c>
      <c r="I22" s="331" t="str">
        <f>VLOOKUP($H22,'PHÂN CÔNG'!$B$7:$C$22,2,0)</f>
        <v>Bùi Minh Thuấn</v>
      </c>
    </row>
    <row r="23" spans="1:9" ht="21" customHeight="1" x14ac:dyDescent="0.3">
      <c r="A23" s="329">
        <v>13</v>
      </c>
      <c r="B23" s="330" t="s">
        <v>334</v>
      </c>
      <c r="C23" s="331" t="s">
        <v>335</v>
      </c>
      <c r="D23" s="331" t="s">
        <v>323</v>
      </c>
      <c r="E23" s="331" t="s">
        <v>285</v>
      </c>
      <c r="F23" s="332" t="s">
        <v>336</v>
      </c>
      <c r="G23" s="333" t="s">
        <v>337</v>
      </c>
      <c r="H23" s="329" t="s">
        <v>188</v>
      </c>
      <c r="I23" s="331" t="str">
        <f>VLOOKUP($H23,'PHÂN CÔNG'!$B$7:$C$22,2,0)</f>
        <v>Bùi Minh Thuấn</v>
      </c>
    </row>
    <row r="24" spans="1:9" ht="21" customHeight="1" x14ac:dyDescent="0.3">
      <c r="A24" s="329">
        <v>14</v>
      </c>
      <c r="B24" s="330" t="s">
        <v>338</v>
      </c>
      <c r="C24" s="331" t="s">
        <v>339</v>
      </c>
      <c r="D24" s="331" t="s">
        <v>323</v>
      </c>
      <c r="E24" s="331" t="s">
        <v>285</v>
      </c>
      <c r="F24" s="332" t="s">
        <v>340</v>
      </c>
      <c r="G24" s="333" t="s">
        <v>341</v>
      </c>
      <c r="H24" s="329" t="s">
        <v>188</v>
      </c>
      <c r="I24" s="331" t="str">
        <f>VLOOKUP($H24,'PHÂN CÔNG'!$B$7:$C$22,2,0)</f>
        <v>Bùi Minh Thuấn</v>
      </c>
    </row>
    <row r="25" spans="1:9" ht="21" customHeight="1" x14ac:dyDescent="0.3">
      <c r="A25" s="329">
        <v>15</v>
      </c>
      <c r="B25" s="330" t="s">
        <v>342</v>
      </c>
      <c r="C25" s="331" t="s">
        <v>343</v>
      </c>
      <c r="D25" s="331" t="s">
        <v>323</v>
      </c>
      <c r="E25" s="331" t="s">
        <v>285</v>
      </c>
      <c r="F25" s="332" t="s">
        <v>344</v>
      </c>
      <c r="G25" s="333" t="s">
        <v>345</v>
      </c>
      <c r="H25" s="329" t="s">
        <v>188</v>
      </c>
      <c r="I25" s="331" t="str">
        <f>VLOOKUP($H25,'PHÂN CÔNG'!$B$7:$C$22,2,0)</f>
        <v>Bùi Minh Thuấn</v>
      </c>
    </row>
    <row r="26" spans="1:9" ht="21" customHeight="1" x14ac:dyDescent="0.3">
      <c r="A26" s="329">
        <v>16</v>
      </c>
      <c r="B26" s="330" t="s">
        <v>346</v>
      </c>
      <c r="C26" s="331" t="s">
        <v>347</v>
      </c>
      <c r="D26" s="331" t="s">
        <v>323</v>
      </c>
      <c r="E26" s="331" t="s">
        <v>285</v>
      </c>
      <c r="F26" s="332" t="s">
        <v>348</v>
      </c>
      <c r="G26" s="333" t="s">
        <v>349</v>
      </c>
      <c r="H26" s="329" t="s">
        <v>188</v>
      </c>
      <c r="I26" s="331" t="str">
        <f>VLOOKUP($H26,'PHÂN CÔNG'!$B$7:$C$22,2,0)</f>
        <v>Bùi Minh Thuấn</v>
      </c>
    </row>
    <row r="27" spans="1:9" ht="21" customHeight="1" x14ac:dyDescent="0.3">
      <c r="A27" s="329">
        <v>17</v>
      </c>
      <c r="B27" s="330" t="s">
        <v>350</v>
      </c>
      <c r="C27" s="331" t="s">
        <v>351</v>
      </c>
      <c r="D27" s="331" t="s">
        <v>323</v>
      </c>
      <c r="E27" s="331" t="s">
        <v>285</v>
      </c>
      <c r="F27" s="332" t="s">
        <v>352</v>
      </c>
      <c r="G27" s="333" t="s">
        <v>353</v>
      </c>
      <c r="H27" s="329" t="s">
        <v>188</v>
      </c>
      <c r="I27" s="331" t="str">
        <f>VLOOKUP($H27,'PHÂN CÔNG'!$B$7:$C$22,2,0)</f>
        <v>Bùi Minh Thuấn</v>
      </c>
    </row>
    <row r="28" spans="1:9" ht="21" customHeight="1" x14ac:dyDescent="0.3">
      <c r="A28" s="329">
        <v>18</v>
      </c>
      <c r="B28" s="330" t="s">
        <v>354</v>
      </c>
      <c r="C28" s="331" t="s">
        <v>355</v>
      </c>
      <c r="D28" s="331" t="s">
        <v>356</v>
      </c>
      <c r="E28" s="331" t="s">
        <v>285</v>
      </c>
      <c r="F28" s="332" t="s">
        <v>357</v>
      </c>
      <c r="G28" s="333" t="s">
        <v>358</v>
      </c>
      <c r="H28" s="329" t="s">
        <v>188</v>
      </c>
      <c r="I28" s="331" t="str">
        <f>VLOOKUP($H28,'PHÂN CÔNG'!$B$7:$C$22,2,0)</f>
        <v>Bùi Minh Thuấn</v>
      </c>
    </row>
    <row r="29" spans="1:9" ht="21" customHeight="1" x14ac:dyDescent="0.3">
      <c r="A29" s="329">
        <v>19</v>
      </c>
      <c r="B29" s="330" t="s">
        <v>359</v>
      </c>
      <c r="C29" s="331" t="s">
        <v>360</v>
      </c>
      <c r="D29" s="331" t="s">
        <v>361</v>
      </c>
      <c r="E29" s="331" t="s">
        <v>285</v>
      </c>
      <c r="F29" s="332" t="s">
        <v>362</v>
      </c>
      <c r="G29" s="333" t="s">
        <v>363</v>
      </c>
      <c r="H29" s="329" t="s">
        <v>188</v>
      </c>
      <c r="I29" s="331" t="str">
        <f>VLOOKUP($H29,'PHÂN CÔNG'!$B$7:$C$22,2,0)</f>
        <v>Bùi Minh Thuấn</v>
      </c>
    </row>
    <row r="30" spans="1:9" ht="21" customHeight="1" x14ac:dyDescent="0.3">
      <c r="A30" s="329">
        <v>20</v>
      </c>
      <c r="B30" s="330" t="s">
        <v>364</v>
      </c>
      <c r="C30" s="331" t="s">
        <v>365</v>
      </c>
      <c r="D30" s="331" t="s">
        <v>366</v>
      </c>
      <c r="E30" s="331" t="s">
        <v>285</v>
      </c>
      <c r="F30" s="332" t="s">
        <v>367</v>
      </c>
      <c r="G30" s="333" t="s">
        <v>368</v>
      </c>
      <c r="H30" s="329" t="s">
        <v>188</v>
      </c>
      <c r="I30" s="331" t="str">
        <f>VLOOKUP($H30,'PHÂN CÔNG'!$B$7:$C$22,2,0)</f>
        <v>Bùi Minh Thuấn</v>
      </c>
    </row>
    <row r="31" spans="1:9" ht="21" customHeight="1" x14ac:dyDescent="0.3">
      <c r="A31" s="329">
        <v>21</v>
      </c>
      <c r="B31" s="330" t="s">
        <v>369</v>
      </c>
      <c r="C31" s="331" t="s">
        <v>370</v>
      </c>
      <c r="D31" s="331" t="s">
        <v>366</v>
      </c>
      <c r="E31" s="331" t="s">
        <v>285</v>
      </c>
      <c r="F31" s="332" t="s">
        <v>371</v>
      </c>
      <c r="G31" s="333" t="s">
        <v>372</v>
      </c>
      <c r="H31" s="329" t="s">
        <v>188</v>
      </c>
      <c r="I31" s="331" t="str">
        <f>VLOOKUP($H31,'PHÂN CÔNG'!$B$7:$C$22,2,0)</f>
        <v>Bùi Minh Thuấn</v>
      </c>
    </row>
    <row r="32" spans="1:9" ht="21" customHeight="1" x14ac:dyDescent="0.3">
      <c r="A32" s="329">
        <v>22</v>
      </c>
      <c r="B32" s="330" t="s">
        <v>373</v>
      </c>
      <c r="C32" s="331" t="s">
        <v>374</v>
      </c>
      <c r="D32" s="331" t="s">
        <v>366</v>
      </c>
      <c r="E32" s="331" t="s">
        <v>285</v>
      </c>
      <c r="F32" s="332" t="s">
        <v>375</v>
      </c>
      <c r="G32" s="333" t="s">
        <v>376</v>
      </c>
      <c r="H32" s="329" t="s">
        <v>188</v>
      </c>
      <c r="I32" s="331" t="str">
        <f>VLOOKUP($H32,'PHÂN CÔNG'!$B$7:$C$22,2,0)</f>
        <v>Bùi Minh Thuấn</v>
      </c>
    </row>
    <row r="33" spans="1:9" ht="21" customHeight="1" x14ac:dyDescent="0.3">
      <c r="A33" s="329">
        <v>23</v>
      </c>
      <c r="B33" s="330" t="s">
        <v>377</v>
      </c>
      <c r="C33" s="331" t="s">
        <v>378</v>
      </c>
      <c r="D33" s="331" t="s">
        <v>366</v>
      </c>
      <c r="E33" s="331" t="s">
        <v>285</v>
      </c>
      <c r="F33" s="332" t="s">
        <v>379</v>
      </c>
      <c r="G33" s="333" t="s">
        <v>380</v>
      </c>
      <c r="H33" s="329" t="s">
        <v>188</v>
      </c>
      <c r="I33" s="331" t="str">
        <f>VLOOKUP($H33,'PHÂN CÔNG'!$B$7:$C$22,2,0)</f>
        <v>Bùi Minh Thuấn</v>
      </c>
    </row>
    <row r="34" spans="1:9" ht="21" customHeight="1" x14ac:dyDescent="0.3">
      <c r="A34" s="329">
        <v>24</v>
      </c>
      <c r="B34" s="330" t="s">
        <v>381</v>
      </c>
      <c r="C34" s="331" t="s">
        <v>382</v>
      </c>
      <c r="D34" s="331" t="s">
        <v>366</v>
      </c>
      <c r="E34" s="331" t="s">
        <v>285</v>
      </c>
      <c r="F34" s="332" t="s">
        <v>383</v>
      </c>
      <c r="G34" s="333" t="s">
        <v>384</v>
      </c>
      <c r="H34" s="329" t="s">
        <v>188</v>
      </c>
      <c r="I34" s="331" t="str">
        <f>VLOOKUP($H34,'PHÂN CÔNG'!$B$7:$C$22,2,0)</f>
        <v>Bùi Minh Thuấn</v>
      </c>
    </row>
    <row r="35" spans="1:9" ht="21" customHeight="1" x14ac:dyDescent="0.3">
      <c r="A35" s="329">
        <v>25</v>
      </c>
      <c r="B35" s="330" t="s">
        <v>385</v>
      </c>
      <c r="C35" s="331" t="s">
        <v>386</v>
      </c>
      <c r="D35" s="331" t="s">
        <v>366</v>
      </c>
      <c r="E35" s="331" t="s">
        <v>285</v>
      </c>
      <c r="F35" s="332" t="s">
        <v>387</v>
      </c>
      <c r="G35" s="333" t="s">
        <v>388</v>
      </c>
      <c r="H35" s="329" t="s">
        <v>188</v>
      </c>
      <c r="I35" s="331" t="str">
        <f>VLOOKUP($H35,'PHÂN CÔNG'!$B$7:$C$22,2,0)</f>
        <v>Bùi Minh Thuấn</v>
      </c>
    </row>
    <row r="36" spans="1:9" ht="21" customHeight="1" x14ac:dyDescent="0.3">
      <c r="A36" s="329">
        <v>26</v>
      </c>
      <c r="B36" s="330" t="s">
        <v>389</v>
      </c>
      <c r="C36" s="331" t="s">
        <v>390</v>
      </c>
      <c r="D36" s="331" t="s">
        <v>366</v>
      </c>
      <c r="E36" s="331" t="s">
        <v>285</v>
      </c>
      <c r="F36" s="332" t="s">
        <v>391</v>
      </c>
      <c r="G36" s="333" t="s">
        <v>392</v>
      </c>
      <c r="H36" s="329" t="s">
        <v>188</v>
      </c>
      <c r="I36" s="331" t="str">
        <f>VLOOKUP($H36,'PHÂN CÔNG'!$B$7:$C$22,2,0)</f>
        <v>Bùi Minh Thuấn</v>
      </c>
    </row>
    <row r="37" spans="1:9" ht="21" customHeight="1" x14ac:dyDescent="0.3">
      <c r="A37" s="329">
        <v>27</v>
      </c>
      <c r="B37" s="330" t="s">
        <v>393</v>
      </c>
      <c r="C37" s="331" t="s">
        <v>394</v>
      </c>
      <c r="D37" s="331" t="s">
        <v>366</v>
      </c>
      <c r="E37" s="331" t="s">
        <v>285</v>
      </c>
      <c r="F37" s="332" t="s">
        <v>395</v>
      </c>
      <c r="G37" s="333" t="s">
        <v>396</v>
      </c>
      <c r="H37" s="329" t="s">
        <v>188</v>
      </c>
      <c r="I37" s="331" t="str">
        <f>VLOOKUP($H37,'PHÂN CÔNG'!$B$7:$C$22,2,0)</f>
        <v>Bùi Minh Thuấn</v>
      </c>
    </row>
    <row r="38" spans="1:9" ht="21" customHeight="1" x14ac:dyDescent="0.3">
      <c r="A38" s="329">
        <v>28</v>
      </c>
      <c r="B38" s="330" t="s">
        <v>397</v>
      </c>
      <c r="C38" s="331" t="s">
        <v>398</v>
      </c>
      <c r="D38" s="331" t="s">
        <v>366</v>
      </c>
      <c r="E38" s="331" t="s">
        <v>285</v>
      </c>
      <c r="F38" s="332" t="s">
        <v>399</v>
      </c>
      <c r="G38" s="333" t="s">
        <v>400</v>
      </c>
      <c r="H38" s="329" t="s">
        <v>188</v>
      </c>
      <c r="I38" s="331" t="str">
        <f>VLOOKUP($H38,'PHÂN CÔNG'!$B$7:$C$22,2,0)</f>
        <v>Bùi Minh Thuấn</v>
      </c>
    </row>
    <row r="39" spans="1:9" ht="21" customHeight="1" x14ac:dyDescent="0.3">
      <c r="A39" s="329">
        <v>29</v>
      </c>
      <c r="B39" s="330" t="s">
        <v>401</v>
      </c>
      <c r="C39" s="331" t="s">
        <v>402</v>
      </c>
      <c r="D39" s="331" t="s">
        <v>366</v>
      </c>
      <c r="E39" s="331" t="s">
        <v>285</v>
      </c>
      <c r="F39" s="332" t="s">
        <v>403</v>
      </c>
      <c r="G39" s="333" t="s">
        <v>404</v>
      </c>
      <c r="H39" s="329" t="s">
        <v>188</v>
      </c>
      <c r="I39" s="331" t="str">
        <f>VLOOKUP($H39,'PHÂN CÔNG'!$B$7:$C$22,2,0)</f>
        <v>Bùi Minh Thuấn</v>
      </c>
    </row>
    <row r="40" spans="1:9" ht="21" customHeight="1" x14ac:dyDescent="0.3">
      <c r="A40" s="329">
        <v>30</v>
      </c>
      <c r="B40" s="330" t="s">
        <v>405</v>
      </c>
      <c r="C40" s="331" t="s">
        <v>335</v>
      </c>
      <c r="D40" s="331" t="s">
        <v>366</v>
      </c>
      <c r="E40" s="331" t="s">
        <v>285</v>
      </c>
      <c r="F40" s="332" t="s">
        <v>406</v>
      </c>
      <c r="G40" s="333" t="s">
        <v>407</v>
      </c>
      <c r="H40" s="329" t="s">
        <v>188</v>
      </c>
      <c r="I40" s="331" t="str">
        <f>VLOOKUP($H40,'PHÂN CÔNG'!$B$7:$C$22,2,0)</f>
        <v>Bùi Minh Thuấn</v>
      </c>
    </row>
    <row r="41" spans="1:9" ht="21" customHeight="1" x14ac:dyDescent="0.3">
      <c r="A41" s="329">
        <v>31</v>
      </c>
      <c r="B41" s="330" t="s">
        <v>408</v>
      </c>
      <c r="C41" s="331" t="s">
        <v>409</v>
      </c>
      <c r="D41" s="331" t="s">
        <v>366</v>
      </c>
      <c r="E41" s="331" t="s">
        <v>285</v>
      </c>
      <c r="F41" s="332" t="s">
        <v>410</v>
      </c>
      <c r="G41" s="333" t="s">
        <v>411</v>
      </c>
      <c r="H41" s="329" t="s">
        <v>188</v>
      </c>
      <c r="I41" s="331" t="str">
        <f>VLOOKUP($H41,'PHÂN CÔNG'!$B$7:$C$22,2,0)</f>
        <v>Bùi Minh Thuấn</v>
      </c>
    </row>
    <row r="42" spans="1:9" ht="21" customHeight="1" x14ac:dyDescent="0.3">
      <c r="A42" s="329">
        <v>32</v>
      </c>
      <c r="B42" s="330" t="s">
        <v>412</v>
      </c>
      <c r="C42" s="331" t="s">
        <v>413</v>
      </c>
      <c r="D42" s="331" t="s">
        <v>366</v>
      </c>
      <c r="E42" s="331" t="s">
        <v>285</v>
      </c>
      <c r="F42" s="332" t="s">
        <v>414</v>
      </c>
      <c r="G42" s="333" t="s">
        <v>415</v>
      </c>
      <c r="H42" s="329" t="s">
        <v>188</v>
      </c>
      <c r="I42" s="331" t="str">
        <f>VLOOKUP($H42,'PHÂN CÔNG'!$B$7:$C$22,2,0)</f>
        <v>Bùi Minh Thuấn</v>
      </c>
    </row>
    <row r="43" spans="1:9" ht="21" customHeight="1" x14ac:dyDescent="0.3">
      <c r="A43" s="329">
        <v>33</v>
      </c>
      <c r="B43" s="330" t="s">
        <v>416</v>
      </c>
      <c r="C43" s="331" t="s">
        <v>417</v>
      </c>
      <c r="D43" s="331" t="s">
        <v>366</v>
      </c>
      <c r="E43" s="331" t="s">
        <v>285</v>
      </c>
      <c r="F43" s="332" t="s">
        <v>418</v>
      </c>
      <c r="G43" s="333" t="s">
        <v>419</v>
      </c>
      <c r="H43" s="329" t="s">
        <v>188</v>
      </c>
      <c r="I43" s="331" t="str">
        <f>VLOOKUP($H43,'PHÂN CÔNG'!$B$7:$C$22,2,0)</f>
        <v>Bùi Minh Thuấn</v>
      </c>
    </row>
    <row r="44" spans="1:9" ht="21" customHeight="1" x14ac:dyDescent="0.3">
      <c r="A44" s="329">
        <v>34</v>
      </c>
      <c r="B44" s="330" t="s">
        <v>420</v>
      </c>
      <c r="C44" s="331" t="s">
        <v>421</v>
      </c>
      <c r="D44" s="331" t="s">
        <v>422</v>
      </c>
      <c r="E44" s="331" t="s">
        <v>285</v>
      </c>
      <c r="F44" s="332" t="s">
        <v>423</v>
      </c>
      <c r="G44" s="333" t="s">
        <v>424</v>
      </c>
      <c r="H44" s="329" t="s">
        <v>188</v>
      </c>
      <c r="I44" s="331" t="str">
        <f>VLOOKUP($H44,'PHÂN CÔNG'!$B$7:$C$22,2,0)</f>
        <v>Bùi Minh Thuấn</v>
      </c>
    </row>
    <row r="45" spans="1:9" ht="21" customHeight="1" x14ac:dyDescent="0.3">
      <c r="A45" s="329">
        <v>35</v>
      </c>
      <c r="B45" s="330" t="s">
        <v>425</v>
      </c>
      <c r="C45" s="331" t="s">
        <v>426</v>
      </c>
      <c r="D45" s="331" t="s">
        <v>422</v>
      </c>
      <c r="E45" s="331" t="s">
        <v>285</v>
      </c>
      <c r="F45" s="332" t="s">
        <v>427</v>
      </c>
      <c r="G45" s="333" t="s">
        <v>428</v>
      </c>
      <c r="H45" s="329" t="s">
        <v>188</v>
      </c>
      <c r="I45" s="331" t="str">
        <f>VLOOKUP($H45,'PHÂN CÔNG'!$B$7:$C$22,2,0)</f>
        <v>Bùi Minh Thuấn</v>
      </c>
    </row>
    <row r="46" spans="1:9" ht="21" customHeight="1" x14ac:dyDescent="0.3">
      <c r="A46" s="329">
        <v>36</v>
      </c>
      <c r="B46" s="330" t="s">
        <v>429</v>
      </c>
      <c r="C46" s="331" t="s">
        <v>430</v>
      </c>
      <c r="D46" s="331" t="s">
        <v>431</v>
      </c>
      <c r="E46" s="331" t="s">
        <v>285</v>
      </c>
      <c r="F46" s="332" t="s">
        <v>432</v>
      </c>
      <c r="G46" s="333" t="s">
        <v>433</v>
      </c>
      <c r="H46" s="329" t="s">
        <v>188</v>
      </c>
      <c r="I46" s="331" t="str">
        <f>VLOOKUP($H46,'PHÂN CÔNG'!$B$7:$C$22,2,0)</f>
        <v>Bùi Minh Thuấn</v>
      </c>
    </row>
    <row r="47" spans="1:9" ht="21" customHeight="1" x14ac:dyDescent="0.3">
      <c r="A47" s="329">
        <v>37</v>
      </c>
      <c r="B47" s="330" t="s">
        <v>434</v>
      </c>
      <c r="C47" s="331" t="s">
        <v>435</v>
      </c>
      <c r="D47" s="331" t="s">
        <v>436</v>
      </c>
      <c r="E47" s="331" t="s">
        <v>285</v>
      </c>
      <c r="F47" s="332" t="s">
        <v>437</v>
      </c>
      <c r="G47" s="333" t="s">
        <v>438</v>
      </c>
      <c r="H47" s="329" t="s">
        <v>188</v>
      </c>
      <c r="I47" s="331" t="str">
        <f>VLOOKUP($H47,'PHÂN CÔNG'!$B$7:$C$22,2,0)</f>
        <v>Bùi Minh Thuấn</v>
      </c>
    </row>
    <row r="48" spans="1:9" ht="21" customHeight="1" x14ac:dyDescent="0.3">
      <c r="A48" s="329">
        <v>38</v>
      </c>
      <c r="B48" s="330" t="s">
        <v>439</v>
      </c>
      <c r="C48" s="331" t="s">
        <v>440</v>
      </c>
      <c r="D48" s="331" t="s">
        <v>441</v>
      </c>
      <c r="E48" s="331" t="s">
        <v>285</v>
      </c>
      <c r="F48" s="332" t="s">
        <v>442</v>
      </c>
      <c r="G48" s="333" t="s">
        <v>443</v>
      </c>
      <c r="H48" s="329" t="s">
        <v>188</v>
      </c>
      <c r="I48" s="331" t="str">
        <f>VLOOKUP($H48,'PHÂN CÔNG'!$B$7:$C$22,2,0)</f>
        <v>Bùi Minh Thuấn</v>
      </c>
    </row>
    <row r="49" spans="1:9" ht="21" customHeight="1" x14ac:dyDescent="0.3">
      <c r="A49" s="329">
        <v>39</v>
      </c>
      <c r="B49" s="330" t="s">
        <v>444</v>
      </c>
      <c r="C49" s="331" t="s">
        <v>445</v>
      </c>
      <c r="D49" s="331" t="s">
        <v>441</v>
      </c>
      <c r="E49" s="331" t="s">
        <v>285</v>
      </c>
      <c r="F49" s="332" t="s">
        <v>446</v>
      </c>
      <c r="G49" s="333" t="s">
        <v>447</v>
      </c>
      <c r="H49" s="329" t="s">
        <v>188</v>
      </c>
      <c r="I49" s="331" t="str">
        <f>VLOOKUP($H49,'PHÂN CÔNG'!$B$7:$C$22,2,0)</f>
        <v>Bùi Minh Thuấn</v>
      </c>
    </row>
    <row r="50" spans="1:9" ht="21" customHeight="1" x14ac:dyDescent="0.3">
      <c r="A50" s="329">
        <v>40</v>
      </c>
      <c r="B50" s="330" t="s">
        <v>448</v>
      </c>
      <c r="C50" s="331" t="s">
        <v>449</v>
      </c>
      <c r="D50" s="331" t="s">
        <v>450</v>
      </c>
      <c r="E50" s="331" t="s">
        <v>285</v>
      </c>
      <c r="F50" s="332" t="s">
        <v>451</v>
      </c>
      <c r="G50" s="333" t="s">
        <v>452</v>
      </c>
      <c r="H50" s="329" t="s">
        <v>188</v>
      </c>
      <c r="I50" s="331" t="str">
        <f>VLOOKUP($H50,'PHÂN CÔNG'!$B$7:$C$22,2,0)</f>
        <v>Bùi Minh Thuấn</v>
      </c>
    </row>
    <row r="51" spans="1:9" ht="21" customHeight="1" x14ac:dyDescent="0.3">
      <c r="A51" s="329">
        <v>1</v>
      </c>
      <c r="B51" s="330" t="s">
        <v>453</v>
      </c>
      <c r="C51" s="331" t="s">
        <v>454</v>
      </c>
      <c r="D51" s="331" t="s">
        <v>450</v>
      </c>
      <c r="E51" s="331" t="s">
        <v>285</v>
      </c>
      <c r="F51" s="332" t="s">
        <v>455</v>
      </c>
      <c r="G51" s="333" t="s">
        <v>456</v>
      </c>
      <c r="H51" s="329" t="s">
        <v>189</v>
      </c>
      <c r="I51" s="331" t="str">
        <f>VLOOKUP($H51,'PHÂN CÔNG'!$B$7:$C$22,2,0)</f>
        <v>Hoàng Văn Luân</v>
      </c>
    </row>
    <row r="52" spans="1:9" ht="21" customHeight="1" x14ac:dyDescent="0.3">
      <c r="A52" s="329">
        <v>2</v>
      </c>
      <c r="B52" s="330" t="s">
        <v>457</v>
      </c>
      <c r="C52" s="331" t="s">
        <v>458</v>
      </c>
      <c r="D52" s="331" t="s">
        <v>459</v>
      </c>
      <c r="E52" s="331" t="s">
        <v>285</v>
      </c>
      <c r="F52" s="332" t="s">
        <v>460</v>
      </c>
      <c r="G52" s="333" t="s">
        <v>461</v>
      </c>
      <c r="H52" s="329" t="s">
        <v>189</v>
      </c>
      <c r="I52" s="331" t="str">
        <f>VLOOKUP($H52,'PHÂN CÔNG'!$B$7:$C$22,2,0)</f>
        <v>Hoàng Văn Luân</v>
      </c>
    </row>
    <row r="53" spans="1:9" ht="21" customHeight="1" x14ac:dyDescent="0.3">
      <c r="A53" s="329">
        <v>3</v>
      </c>
      <c r="B53" s="330" t="s">
        <v>462</v>
      </c>
      <c r="C53" s="331" t="s">
        <v>458</v>
      </c>
      <c r="D53" s="331" t="s">
        <v>459</v>
      </c>
      <c r="E53" s="331" t="s">
        <v>285</v>
      </c>
      <c r="F53" s="332" t="s">
        <v>463</v>
      </c>
      <c r="G53" s="333" t="s">
        <v>464</v>
      </c>
      <c r="H53" s="329" t="s">
        <v>189</v>
      </c>
      <c r="I53" s="331" t="str">
        <f>VLOOKUP($H53,'PHÂN CÔNG'!$B$7:$C$22,2,0)</f>
        <v>Hoàng Văn Luân</v>
      </c>
    </row>
    <row r="54" spans="1:9" ht="21" customHeight="1" x14ac:dyDescent="0.3">
      <c r="A54" s="329">
        <v>4</v>
      </c>
      <c r="B54" s="330" t="s">
        <v>465</v>
      </c>
      <c r="C54" s="331" t="s">
        <v>466</v>
      </c>
      <c r="D54" s="331" t="s">
        <v>467</v>
      </c>
      <c r="E54" s="331" t="s">
        <v>285</v>
      </c>
      <c r="F54" s="332" t="s">
        <v>319</v>
      </c>
      <c r="G54" s="333" t="s">
        <v>468</v>
      </c>
      <c r="H54" s="329" t="s">
        <v>189</v>
      </c>
      <c r="I54" s="331" t="str">
        <f>VLOOKUP($H54,'PHÂN CÔNG'!$B$7:$C$22,2,0)</f>
        <v>Hoàng Văn Luân</v>
      </c>
    </row>
    <row r="55" spans="1:9" ht="21" customHeight="1" x14ac:dyDescent="0.3">
      <c r="A55" s="329">
        <v>5</v>
      </c>
      <c r="B55" s="330" t="s">
        <v>469</v>
      </c>
      <c r="C55" s="331" t="s">
        <v>470</v>
      </c>
      <c r="D55" s="331" t="s">
        <v>467</v>
      </c>
      <c r="E55" s="331" t="s">
        <v>285</v>
      </c>
      <c r="F55" s="332" t="s">
        <v>471</v>
      </c>
      <c r="G55" s="333" t="s">
        <v>472</v>
      </c>
      <c r="H55" s="329" t="s">
        <v>189</v>
      </c>
      <c r="I55" s="331" t="str">
        <f>VLOOKUP($H55,'PHÂN CÔNG'!$B$7:$C$22,2,0)</f>
        <v>Hoàng Văn Luân</v>
      </c>
    </row>
    <row r="56" spans="1:9" ht="21" customHeight="1" x14ac:dyDescent="0.3">
      <c r="A56" s="329">
        <v>6</v>
      </c>
      <c r="B56" s="330" t="s">
        <v>473</v>
      </c>
      <c r="C56" s="331" t="s">
        <v>474</v>
      </c>
      <c r="D56" s="331" t="s">
        <v>475</v>
      </c>
      <c r="E56" s="331" t="s">
        <v>285</v>
      </c>
      <c r="F56" s="332" t="s">
        <v>476</v>
      </c>
      <c r="G56" s="333" t="s">
        <v>477</v>
      </c>
      <c r="H56" s="329" t="s">
        <v>189</v>
      </c>
      <c r="I56" s="331" t="str">
        <f>VLOOKUP($H56,'PHÂN CÔNG'!$B$7:$C$22,2,0)</f>
        <v>Hoàng Văn Luân</v>
      </c>
    </row>
    <row r="57" spans="1:9" ht="21" customHeight="1" x14ac:dyDescent="0.3">
      <c r="A57" s="329">
        <v>7</v>
      </c>
      <c r="B57" s="330" t="s">
        <v>478</v>
      </c>
      <c r="C57" s="331" t="s">
        <v>479</v>
      </c>
      <c r="D57" s="331" t="s">
        <v>475</v>
      </c>
      <c r="E57" s="331" t="s">
        <v>285</v>
      </c>
      <c r="F57" s="332" t="s">
        <v>480</v>
      </c>
      <c r="G57" s="333" t="s">
        <v>481</v>
      </c>
      <c r="H57" s="329" t="s">
        <v>189</v>
      </c>
      <c r="I57" s="331" t="str">
        <f>VLOOKUP($H57,'PHÂN CÔNG'!$B$7:$C$22,2,0)</f>
        <v>Hoàng Văn Luân</v>
      </c>
    </row>
    <row r="58" spans="1:9" ht="21" customHeight="1" x14ac:dyDescent="0.3">
      <c r="A58" s="329">
        <v>8</v>
      </c>
      <c r="B58" s="330" t="s">
        <v>482</v>
      </c>
      <c r="C58" s="331" t="s">
        <v>483</v>
      </c>
      <c r="D58" s="331" t="s">
        <v>475</v>
      </c>
      <c r="E58" s="331" t="s">
        <v>285</v>
      </c>
      <c r="F58" s="332" t="s">
        <v>484</v>
      </c>
      <c r="G58" s="333" t="s">
        <v>485</v>
      </c>
      <c r="H58" s="329" t="s">
        <v>189</v>
      </c>
      <c r="I58" s="331" t="str">
        <f>VLOOKUP($H58,'PHÂN CÔNG'!$B$7:$C$22,2,0)</f>
        <v>Hoàng Văn Luân</v>
      </c>
    </row>
    <row r="59" spans="1:9" ht="21" customHeight="1" x14ac:dyDescent="0.3">
      <c r="A59" s="329">
        <v>9</v>
      </c>
      <c r="B59" s="330" t="s">
        <v>486</v>
      </c>
      <c r="C59" s="331" t="s">
        <v>487</v>
      </c>
      <c r="D59" s="331" t="s">
        <v>475</v>
      </c>
      <c r="E59" s="331" t="s">
        <v>285</v>
      </c>
      <c r="F59" s="332" t="s">
        <v>488</v>
      </c>
      <c r="G59" s="333" t="s">
        <v>489</v>
      </c>
      <c r="H59" s="329" t="s">
        <v>189</v>
      </c>
      <c r="I59" s="331" t="str">
        <f>VLOOKUP($H59,'PHÂN CÔNG'!$B$7:$C$22,2,0)</f>
        <v>Hoàng Văn Luân</v>
      </c>
    </row>
    <row r="60" spans="1:9" ht="21" customHeight="1" x14ac:dyDescent="0.3">
      <c r="A60" s="329">
        <v>10</v>
      </c>
      <c r="B60" s="330" t="s">
        <v>490</v>
      </c>
      <c r="C60" s="331" t="s">
        <v>491</v>
      </c>
      <c r="D60" s="331" t="s">
        <v>475</v>
      </c>
      <c r="E60" s="331" t="s">
        <v>285</v>
      </c>
      <c r="F60" s="332" t="s">
        <v>492</v>
      </c>
      <c r="G60" s="333" t="s">
        <v>493</v>
      </c>
      <c r="H60" s="329" t="s">
        <v>189</v>
      </c>
      <c r="I60" s="331" t="str">
        <f>VLOOKUP($H60,'PHÂN CÔNG'!$B$7:$C$22,2,0)</f>
        <v>Hoàng Văn Luân</v>
      </c>
    </row>
    <row r="61" spans="1:9" ht="21" customHeight="1" x14ac:dyDescent="0.3">
      <c r="A61" s="329">
        <v>11</v>
      </c>
      <c r="B61" s="330" t="s">
        <v>494</v>
      </c>
      <c r="C61" s="331" t="s">
        <v>495</v>
      </c>
      <c r="D61" s="331" t="s">
        <v>475</v>
      </c>
      <c r="E61" s="331" t="s">
        <v>285</v>
      </c>
      <c r="F61" s="332" t="s">
        <v>496</v>
      </c>
      <c r="G61" s="333" t="s">
        <v>497</v>
      </c>
      <c r="H61" s="329" t="s">
        <v>189</v>
      </c>
      <c r="I61" s="331" t="str">
        <f>VLOOKUP($H61,'PHÂN CÔNG'!$B$7:$C$22,2,0)</f>
        <v>Hoàng Văn Luân</v>
      </c>
    </row>
    <row r="62" spans="1:9" ht="21" customHeight="1" x14ac:dyDescent="0.3">
      <c r="A62" s="329">
        <v>12</v>
      </c>
      <c r="B62" s="330" t="s">
        <v>498</v>
      </c>
      <c r="C62" s="331" t="s">
        <v>335</v>
      </c>
      <c r="D62" s="331" t="s">
        <v>475</v>
      </c>
      <c r="E62" s="331" t="s">
        <v>285</v>
      </c>
      <c r="F62" s="332" t="s">
        <v>499</v>
      </c>
      <c r="G62" s="333" t="s">
        <v>500</v>
      </c>
      <c r="H62" s="329" t="s">
        <v>189</v>
      </c>
      <c r="I62" s="331" t="str">
        <f>VLOOKUP($H62,'PHÂN CÔNG'!$B$7:$C$22,2,0)</f>
        <v>Hoàng Văn Luân</v>
      </c>
    </row>
    <row r="63" spans="1:9" ht="21" customHeight="1" x14ac:dyDescent="0.3">
      <c r="A63" s="329">
        <v>13</v>
      </c>
      <c r="B63" s="330" t="s">
        <v>501</v>
      </c>
      <c r="C63" s="331" t="s">
        <v>502</v>
      </c>
      <c r="D63" s="331" t="s">
        <v>475</v>
      </c>
      <c r="E63" s="331" t="s">
        <v>285</v>
      </c>
      <c r="F63" s="332" t="s">
        <v>503</v>
      </c>
      <c r="G63" s="333" t="s">
        <v>504</v>
      </c>
      <c r="H63" s="329" t="s">
        <v>189</v>
      </c>
      <c r="I63" s="331" t="str">
        <f>VLOOKUP($H63,'PHÂN CÔNG'!$B$7:$C$22,2,0)</f>
        <v>Hoàng Văn Luân</v>
      </c>
    </row>
    <row r="64" spans="1:9" ht="21" customHeight="1" x14ac:dyDescent="0.3">
      <c r="A64" s="329">
        <v>14</v>
      </c>
      <c r="B64" s="330" t="s">
        <v>505</v>
      </c>
      <c r="C64" s="331" t="s">
        <v>343</v>
      </c>
      <c r="D64" s="331" t="s">
        <v>475</v>
      </c>
      <c r="E64" s="331" t="s">
        <v>285</v>
      </c>
      <c r="F64" s="332" t="s">
        <v>506</v>
      </c>
      <c r="G64" s="333" t="s">
        <v>507</v>
      </c>
      <c r="H64" s="329" t="s">
        <v>189</v>
      </c>
      <c r="I64" s="331" t="str">
        <f>VLOOKUP($H64,'PHÂN CÔNG'!$B$7:$C$22,2,0)</f>
        <v>Hoàng Văn Luân</v>
      </c>
    </row>
    <row r="65" spans="1:9" ht="21" customHeight="1" x14ac:dyDescent="0.3">
      <c r="A65" s="329">
        <v>15</v>
      </c>
      <c r="B65" s="330" t="s">
        <v>508</v>
      </c>
      <c r="C65" s="331" t="s">
        <v>509</v>
      </c>
      <c r="D65" s="331" t="s">
        <v>475</v>
      </c>
      <c r="E65" s="331" t="s">
        <v>285</v>
      </c>
      <c r="F65" s="332" t="s">
        <v>510</v>
      </c>
      <c r="G65" s="333" t="s">
        <v>511</v>
      </c>
      <c r="H65" s="329" t="s">
        <v>189</v>
      </c>
      <c r="I65" s="331" t="str">
        <f>VLOOKUP($H65,'PHÂN CÔNG'!$B$7:$C$22,2,0)</f>
        <v>Hoàng Văn Luân</v>
      </c>
    </row>
    <row r="66" spans="1:9" ht="21" customHeight="1" x14ac:dyDescent="0.3">
      <c r="A66" s="329">
        <v>16</v>
      </c>
      <c r="B66" s="330" t="s">
        <v>512</v>
      </c>
      <c r="C66" s="331" t="s">
        <v>513</v>
      </c>
      <c r="D66" s="331" t="s">
        <v>475</v>
      </c>
      <c r="E66" s="331" t="s">
        <v>285</v>
      </c>
      <c r="F66" s="332" t="s">
        <v>379</v>
      </c>
      <c r="G66" s="333" t="s">
        <v>514</v>
      </c>
      <c r="H66" s="329" t="s">
        <v>189</v>
      </c>
      <c r="I66" s="331" t="str">
        <f>VLOOKUP($H66,'PHÂN CÔNG'!$B$7:$C$22,2,0)</f>
        <v>Hoàng Văn Luân</v>
      </c>
    </row>
    <row r="67" spans="1:9" ht="21" customHeight="1" x14ac:dyDescent="0.3">
      <c r="A67" s="329">
        <v>17</v>
      </c>
      <c r="B67" s="330" t="s">
        <v>515</v>
      </c>
      <c r="C67" s="331" t="s">
        <v>516</v>
      </c>
      <c r="D67" s="331" t="s">
        <v>475</v>
      </c>
      <c r="E67" s="331" t="s">
        <v>285</v>
      </c>
      <c r="F67" s="332" t="s">
        <v>517</v>
      </c>
      <c r="G67" s="333" t="s">
        <v>518</v>
      </c>
      <c r="H67" s="329" t="s">
        <v>189</v>
      </c>
      <c r="I67" s="331" t="str">
        <f>VLOOKUP($H67,'PHÂN CÔNG'!$B$7:$C$22,2,0)</f>
        <v>Hoàng Văn Luân</v>
      </c>
    </row>
    <row r="68" spans="1:9" ht="21" customHeight="1" x14ac:dyDescent="0.3">
      <c r="A68" s="329">
        <v>18</v>
      </c>
      <c r="B68" s="330" t="s">
        <v>519</v>
      </c>
      <c r="C68" s="331" t="s">
        <v>520</v>
      </c>
      <c r="D68" s="331" t="s">
        <v>475</v>
      </c>
      <c r="E68" s="331" t="s">
        <v>285</v>
      </c>
      <c r="F68" s="332" t="s">
        <v>451</v>
      </c>
      <c r="G68" s="333" t="s">
        <v>521</v>
      </c>
      <c r="H68" s="329" t="s">
        <v>189</v>
      </c>
      <c r="I68" s="331" t="str">
        <f>VLOOKUP($H68,'PHÂN CÔNG'!$B$7:$C$22,2,0)</f>
        <v>Hoàng Văn Luân</v>
      </c>
    </row>
    <row r="69" spans="1:9" ht="21" customHeight="1" x14ac:dyDescent="0.3">
      <c r="A69" s="329">
        <v>19</v>
      </c>
      <c r="B69" s="330" t="s">
        <v>522</v>
      </c>
      <c r="C69" s="331" t="s">
        <v>523</v>
      </c>
      <c r="D69" s="331" t="s">
        <v>475</v>
      </c>
      <c r="E69" s="331" t="s">
        <v>285</v>
      </c>
      <c r="F69" s="332" t="s">
        <v>524</v>
      </c>
      <c r="G69" s="333" t="s">
        <v>525</v>
      </c>
      <c r="H69" s="329" t="s">
        <v>189</v>
      </c>
      <c r="I69" s="331" t="str">
        <f>VLOOKUP($H69,'PHÂN CÔNG'!$B$7:$C$22,2,0)</f>
        <v>Hoàng Văn Luân</v>
      </c>
    </row>
    <row r="70" spans="1:9" ht="21" customHeight="1" x14ac:dyDescent="0.3">
      <c r="A70" s="329">
        <v>20</v>
      </c>
      <c r="B70" s="330" t="s">
        <v>526</v>
      </c>
      <c r="C70" s="331" t="s">
        <v>527</v>
      </c>
      <c r="D70" s="331" t="s">
        <v>528</v>
      </c>
      <c r="E70" s="331" t="s">
        <v>285</v>
      </c>
      <c r="F70" s="332" t="s">
        <v>529</v>
      </c>
      <c r="G70" s="333" t="s">
        <v>530</v>
      </c>
      <c r="H70" s="329" t="s">
        <v>189</v>
      </c>
      <c r="I70" s="331" t="str">
        <f>VLOOKUP($H70,'PHÂN CÔNG'!$B$7:$C$22,2,0)</f>
        <v>Hoàng Văn Luân</v>
      </c>
    </row>
    <row r="71" spans="1:9" ht="21" customHeight="1" x14ac:dyDescent="0.3">
      <c r="A71" s="329">
        <v>21</v>
      </c>
      <c r="B71" s="330" t="s">
        <v>531</v>
      </c>
      <c r="C71" s="331" t="s">
        <v>532</v>
      </c>
      <c r="D71" s="331" t="s">
        <v>533</v>
      </c>
      <c r="E71" s="331" t="s">
        <v>285</v>
      </c>
      <c r="F71" s="332" t="s">
        <v>432</v>
      </c>
      <c r="G71" s="333" t="s">
        <v>534</v>
      </c>
      <c r="H71" s="329" t="s">
        <v>189</v>
      </c>
      <c r="I71" s="331" t="str">
        <f>VLOOKUP($H71,'PHÂN CÔNG'!$B$7:$C$22,2,0)</f>
        <v>Hoàng Văn Luân</v>
      </c>
    </row>
    <row r="72" spans="1:9" ht="21" customHeight="1" x14ac:dyDescent="0.3">
      <c r="A72" s="329">
        <v>22</v>
      </c>
      <c r="B72" s="330" t="s">
        <v>535</v>
      </c>
      <c r="C72" s="331" t="s">
        <v>536</v>
      </c>
      <c r="D72" s="331" t="s">
        <v>533</v>
      </c>
      <c r="E72" s="331" t="s">
        <v>285</v>
      </c>
      <c r="F72" s="332" t="s">
        <v>537</v>
      </c>
      <c r="G72" s="333" t="s">
        <v>538</v>
      </c>
      <c r="H72" s="329" t="s">
        <v>189</v>
      </c>
      <c r="I72" s="331" t="str">
        <f>VLOOKUP($H72,'PHÂN CÔNG'!$B$7:$C$22,2,0)</f>
        <v>Hoàng Văn Luân</v>
      </c>
    </row>
    <row r="73" spans="1:9" ht="21" customHeight="1" x14ac:dyDescent="0.3">
      <c r="A73" s="329">
        <v>23</v>
      </c>
      <c r="B73" s="330" t="s">
        <v>539</v>
      </c>
      <c r="C73" s="331" t="s">
        <v>540</v>
      </c>
      <c r="D73" s="331" t="s">
        <v>533</v>
      </c>
      <c r="E73" s="331" t="s">
        <v>285</v>
      </c>
      <c r="F73" s="332" t="s">
        <v>541</v>
      </c>
      <c r="G73" s="333" t="s">
        <v>542</v>
      </c>
      <c r="H73" s="329" t="s">
        <v>189</v>
      </c>
      <c r="I73" s="331" t="str">
        <f>VLOOKUP($H73,'PHÂN CÔNG'!$B$7:$C$22,2,0)</f>
        <v>Hoàng Văn Luân</v>
      </c>
    </row>
    <row r="74" spans="1:9" ht="21" customHeight="1" x14ac:dyDescent="0.3">
      <c r="A74" s="329">
        <v>24</v>
      </c>
      <c r="B74" s="330" t="s">
        <v>543</v>
      </c>
      <c r="C74" s="331" t="s">
        <v>491</v>
      </c>
      <c r="D74" s="331" t="s">
        <v>544</v>
      </c>
      <c r="E74" s="331" t="s">
        <v>285</v>
      </c>
      <c r="F74" s="332" t="s">
        <v>545</v>
      </c>
      <c r="G74" s="333" t="s">
        <v>546</v>
      </c>
      <c r="H74" s="329" t="s">
        <v>189</v>
      </c>
      <c r="I74" s="331" t="str">
        <f>VLOOKUP($H74,'PHÂN CÔNG'!$B$7:$C$22,2,0)</f>
        <v>Hoàng Văn Luân</v>
      </c>
    </row>
    <row r="75" spans="1:9" ht="21" customHeight="1" x14ac:dyDescent="0.3">
      <c r="A75" s="329">
        <v>25</v>
      </c>
      <c r="B75" s="330" t="s">
        <v>547</v>
      </c>
      <c r="C75" s="331" t="s">
        <v>548</v>
      </c>
      <c r="D75" s="331" t="s">
        <v>544</v>
      </c>
      <c r="E75" s="331" t="s">
        <v>285</v>
      </c>
      <c r="F75" s="332" t="s">
        <v>549</v>
      </c>
      <c r="G75" s="333" t="s">
        <v>550</v>
      </c>
      <c r="H75" s="329" t="s">
        <v>189</v>
      </c>
      <c r="I75" s="331" t="str">
        <f>VLOOKUP($H75,'PHÂN CÔNG'!$B$7:$C$22,2,0)</f>
        <v>Hoàng Văn Luân</v>
      </c>
    </row>
    <row r="76" spans="1:9" ht="21" customHeight="1" x14ac:dyDescent="0.3">
      <c r="A76" s="329">
        <v>26</v>
      </c>
      <c r="B76" s="330" t="s">
        <v>551</v>
      </c>
      <c r="C76" s="331" t="s">
        <v>552</v>
      </c>
      <c r="D76" s="331" t="s">
        <v>553</v>
      </c>
      <c r="E76" s="331" t="s">
        <v>285</v>
      </c>
      <c r="F76" s="332" t="s">
        <v>554</v>
      </c>
      <c r="G76" s="333" t="s">
        <v>555</v>
      </c>
      <c r="H76" s="329" t="s">
        <v>189</v>
      </c>
      <c r="I76" s="331" t="str">
        <f>VLOOKUP($H76,'PHÂN CÔNG'!$B$7:$C$22,2,0)</f>
        <v>Hoàng Văn Luân</v>
      </c>
    </row>
    <row r="77" spans="1:9" ht="21" customHeight="1" x14ac:dyDescent="0.3">
      <c r="A77" s="329">
        <v>27</v>
      </c>
      <c r="B77" s="330" t="s">
        <v>556</v>
      </c>
      <c r="C77" s="331" t="s">
        <v>557</v>
      </c>
      <c r="D77" s="331" t="s">
        <v>558</v>
      </c>
      <c r="E77" s="331" t="s">
        <v>285</v>
      </c>
      <c r="F77" s="332" t="s">
        <v>559</v>
      </c>
      <c r="G77" s="333" t="s">
        <v>560</v>
      </c>
      <c r="H77" s="329" t="s">
        <v>189</v>
      </c>
      <c r="I77" s="331" t="str">
        <f>VLOOKUP($H77,'PHÂN CÔNG'!$B$7:$C$22,2,0)</f>
        <v>Hoàng Văn Luân</v>
      </c>
    </row>
    <row r="78" spans="1:9" ht="21" customHeight="1" x14ac:dyDescent="0.3">
      <c r="A78" s="329">
        <v>28</v>
      </c>
      <c r="B78" s="330" t="s">
        <v>561</v>
      </c>
      <c r="C78" s="331" t="s">
        <v>562</v>
      </c>
      <c r="D78" s="331" t="s">
        <v>558</v>
      </c>
      <c r="E78" s="331" t="s">
        <v>285</v>
      </c>
      <c r="F78" s="332" t="s">
        <v>499</v>
      </c>
      <c r="G78" s="333" t="s">
        <v>563</v>
      </c>
      <c r="H78" s="329" t="s">
        <v>189</v>
      </c>
      <c r="I78" s="331" t="str">
        <f>VLOOKUP($H78,'PHÂN CÔNG'!$B$7:$C$22,2,0)</f>
        <v>Hoàng Văn Luân</v>
      </c>
    </row>
    <row r="79" spans="1:9" ht="21" customHeight="1" x14ac:dyDescent="0.3">
      <c r="A79" s="329">
        <v>29</v>
      </c>
      <c r="B79" s="330" t="s">
        <v>564</v>
      </c>
      <c r="C79" s="331" t="s">
        <v>565</v>
      </c>
      <c r="D79" s="331" t="s">
        <v>558</v>
      </c>
      <c r="E79" s="331" t="s">
        <v>285</v>
      </c>
      <c r="F79" s="332" t="s">
        <v>391</v>
      </c>
      <c r="G79" s="333" t="s">
        <v>566</v>
      </c>
      <c r="H79" s="329" t="s">
        <v>189</v>
      </c>
      <c r="I79" s="331" t="str">
        <f>VLOOKUP($H79,'PHÂN CÔNG'!$B$7:$C$22,2,0)</f>
        <v>Hoàng Văn Luân</v>
      </c>
    </row>
    <row r="80" spans="1:9" ht="21" customHeight="1" x14ac:dyDescent="0.3">
      <c r="A80" s="329">
        <v>30</v>
      </c>
      <c r="B80" s="330" t="s">
        <v>567</v>
      </c>
      <c r="C80" s="331" t="s">
        <v>568</v>
      </c>
      <c r="D80" s="331" t="s">
        <v>569</v>
      </c>
      <c r="E80" s="331" t="s">
        <v>285</v>
      </c>
      <c r="F80" s="332" t="s">
        <v>570</v>
      </c>
      <c r="G80" s="333" t="s">
        <v>571</v>
      </c>
      <c r="H80" s="329" t="s">
        <v>189</v>
      </c>
      <c r="I80" s="331" t="str">
        <f>VLOOKUP($H80,'PHÂN CÔNG'!$B$7:$C$22,2,0)</f>
        <v>Hoàng Văn Luân</v>
      </c>
    </row>
    <row r="81" spans="1:9" ht="21" customHeight="1" x14ac:dyDescent="0.3">
      <c r="A81" s="329">
        <v>31</v>
      </c>
      <c r="B81" s="330" t="s">
        <v>572</v>
      </c>
      <c r="C81" s="331" t="s">
        <v>573</v>
      </c>
      <c r="D81" s="331" t="s">
        <v>574</v>
      </c>
      <c r="E81" s="331" t="s">
        <v>285</v>
      </c>
      <c r="F81" s="332" t="s">
        <v>575</v>
      </c>
      <c r="G81" s="333" t="s">
        <v>576</v>
      </c>
      <c r="H81" s="329" t="s">
        <v>189</v>
      </c>
      <c r="I81" s="331" t="str">
        <f>VLOOKUP($H81,'PHÂN CÔNG'!$B$7:$C$22,2,0)</f>
        <v>Hoàng Văn Luân</v>
      </c>
    </row>
    <row r="82" spans="1:9" ht="21" customHeight="1" x14ac:dyDescent="0.3">
      <c r="A82" s="329">
        <v>32</v>
      </c>
      <c r="B82" s="330" t="s">
        <v>577</v>
      </c>
      <c r="C82" s="331" t="s">
        <v>578</v>
      </c>
      <c r="D82" s="331" t="s">
        <v>574</v>
      </c>
      <c r="E82" s="331" t="s">
        <v>285</v>
      </c>
      <c r="F82" s="332" t="s">
        <v>307</v>
      </c>
      <c r="G82" s="333" t="s">
        <v>579</v>
      </c>
      <c r="H82" s="329" t="s">
        <v>189</v>
      </c>
      <c r="I82" s="331" t="str">
        <f>VLOOKUP($H82,'PHÂN CÔNG'!$B$7:$C$22,2,0)</f>
        <v>Hoàng Văn Luân</v>
      </c>
    </row>
    <row r="83" spans="1:9" ht="21" customHeight="1" x14ac:dyDescent="0.3">
      <c r="A83" s="329">
        <v>33</v>
      </c>
      <c r="B83" s="330" t="s">
        <v>580</v>
      </c>
      <c r="C83" s="331" t="s">
        <v>581</v>
      </c>
      <c r="D83" s="331" t="s">
        <v>582</v>
      </c>
      <c r="E83" s="331" t="s">
        <v>285</v>
      </c>
      <c r="F83" s="332" t="s">
        <v>403</v>
      </c>
      <c r="G83" s="333" t="s">
        <v>583</v>
      </c>
      <c r="H83" s="329" t="s">
        <v>189</v>
      </c>
      <c r="I83" s="331" t="str">
        <f>VLOOKUP($H83,'PHÂN CÔNG'!$B$7:$C$22,2,0)</f>
        <v>Hoàng Văn Luân</v>
      </c>
    </row>
    <row r="84" spans="1:9" ht="21" customHeight="1" x14ac:dyDescent="0.3">
      <c r="A84" s="329">
        <v>34</v>
      </c>
      <c r="B84" s="330" t="s">
        <v>584</v>
      </c>
      <c r="C84" s="331" t="s">
        <v>585</v>
      </c>
      <c r="D84" s="331" t="s">
        <v>582</v>
      </c>
      <c r="E84" s="331" t="s">
        <v>285</v>
      </c>
      <c r="F84" s="332" t="s">
        <v>586</v>
      </c>
      <c r="G84" s="333" t="s">
        <v>587</v>
      </c>
      <c r="H84" s="329" t="s">
        <v>189</v>
      </c>
      <c r="I84" s="331" t="str">
        <f>VLOOKUP($H84,'PHÂN CÔNG'!$B$7:$C$22,2,0)</f>
        <v>Hoàng Văn Luân</v>
      </c>
    </row>
    <row r="85" spans="1:9" ht="21" customHeight="1" x14ac:dyDescent="0.3">
      <c r="A85" s="329">
        <v>35</v>
      </c>
      <c r="B85" s="330" t="s">
        <v>588</v>
      </c>
      <c r="C85" s="331" t="s">
        <v>589</v>
      </c>
      <c r="D85" s="331" t="s">
        <v>590</v>
      </c>
      <c r="E85" s="331" t="s">
        <v>285</v>
      </c>
      <c r="F85" s="332" t="s">
        <v>446</v>
      </c>
      <c r="G85" s="333" t="s">
        <v>591</v>
      </c>
      <c r="H85" s="329" t="s">
        <v>189</v>
      </c>
      <c r="I85" s="331" t="str">
        <f>VLOOKUP($H85,'PHÂN CÔNG'!$B$7:$C$22,2,0)</f>
        <v>Hoàng Văn Luân</v>
      </c>
    </row>
    <row r="86" spans="1:9" ht="21" customHeight="1" x14ac:dyDescent="0.3">
      <c r="A86" s="329">
        <v>36</v>
      </c>
      <c r="B86" s="330" t="s">
        <v>592</v>
      </c>
      <c r="C86" s="331" t="s">
        <v>593</v>
      </c>
      <c r="D86" s="331" t="s">
        <v>590</v>
      </c>
      <c r="E86" s="331" t="s">
        <v>285</v>
      </c>
      <c r="F86" s="332" t="s">
        <v>594</v>
      </c>
      <c r="G86" s="333" t="s">
        <v>595</v>
      </c>
      <c r="H86" s="329" t="s">
        <v>189</v>
      </c>
      <c r="I86" s="331" t="str">
        <f>VLOOKUP($H86,'PHÂN CÔNG'!$B$7:$C$22,2,0)</f>
        <v>Hoàng Văn Luân</v>
      </c>
    </row>
    <row r="87" spans="1:9" ht="21" customHeight="1" x14ac:dyDescent="0.3">
      <c r="A87" s="329">
        <v>37</v>
      </c>
      <c r="B87" s="330" t="s">
        <v>596</v>
      </c>
      <c r="C87" s="331" t="s">
        <v>597</v>
      </c>
      <c r="D87" s="331" t="s">
        <v>598</v>
      </c>
      <c r="E87" s="331" t="s">
        <v>285</v>
      </c>
      <c r="F87" s="332" t="s">
        <v>599</v>
      </c>
      <c r="G87" s="333" t="s">
        <v>600</v>
      </c>
      <c r="H87" s="329" t="s">
        <v>189</v>
      </c>
      <c r="I87" s="331" t="str">
        <f>VLOOKUP($H87,'PHÂN CÔNG'!$B$7:$C$22,2,0)</f>
        <v>Hoàng Văn Luân</v>
      </c>
    </row>
    <row r="88" spans="1:9" ht="21" customHeight="1" x14ac:dyDescent="0.3">
      <c r="A88" s="329">
        <v>38</v>
      </c>
      <c r="B88" s="330" t="s">
        <v>601</v>
      </c>
      <c r="C88" s="331" t="s">
        <v>602</v>
      </c>
      <c r="D88" s="331" t="s">
        <v>603</v>
      </c>
      <c r="E88" s="331" t="s">
        <v>285</v>
      </c>
      <c r="F88" s="332" t="s">
        <v>604</v>
      </c>
      <c r="G88" s="333" t="s">
        <v>605</v>
      </c>
      <c r="H88" s="329" t="s">
        <v>189</v>
      </c>
      <c r="I88" s="331" t="str">
        <f>VLOOKUP($H88,'PHÂN CÔNG'!$B$7:$C$22,2,0)</f>
        <v>Hoàng Văn Luân</v>
      </c>
    </row>
    <row r="89" spans="1:9" ht="21" customHeight="1" x14ac:dyDescent="0.3">
      <c r="A89" s="329">
        <v>39</v>
      </c>
      <c r="B89" s="330" t="s">
        <v>606</v>
      </c>
      <c r="C89" s="331" t="s">
        <v>607</v>
      </c>
      <c r="D89" s="331" t="s">
        <v>603</v>
      </c>
      <c r="E89" s="331" t="s">
        <v>285</v>
      </c>
      <c r="F89" s="332" t="s">
        <v>503</v>
      </c>
      <c r="G89" s="333" t="s">
        <v>608</v>
      </c>
      <c r="H89" s="329" t="s">
        <v>189</v>
      </c>
      <c r="I89" s="331" t="str">
        <f>VLOOKUP($H89,'PHÂN CÔNG'!$B$7:$C$22,2,0)</f>
        <v>Hoàng Văn Luân</v>
      </c>
    </row>
    <row r="90" spans="1:9" ht="21" customHeight="1" x14ac:dyDescent="0.3">
      <c r="A90" s="329">
        <v>40</v>
      </c>
      <c r="B90" s="330" t="s">
        <v>609</v>
      </c>
      <c r="C90" s="331" t="s">
        <v>610</v>
      </c>
      <c r="D90" s="331" t="s">
        <v>611</v>
      </c>
      <c r="E90" s="331" t="s">
        <v>285</v>
      </c>
      <c r="F90" s="332" t="s">
        <v>612</v>
      </c>
      <c r="G90" s="333" t="s">
        <v>613</v>
      </c>
      <c r="H90" s="329" t="s">
        <v>189</v>
      </c>
      <c r="I90" s="331" t="str">
        <f>VLOOKUP($H90,'PHÂN CÔNG'!$B$7:$C$22,2,0)</f>
        <v>Hoàng Văn Luân</v>
      </c>
    </row>
    <row r="91" spans="1:9" ht="21" customHeight="1" x14ac:dyDescent="0.3">
      <c r="A91" s="329">
        <v>1</v>
      </c>
      <c r="B91" s="330" t="s">
        <v>614</v>
      </c>
      <c r="C91" s="331" t="s">
        <v>615</v>
      </c>
      <c r="D91" s="331" t="s">
        <v>611</v>
      </c>
      <c r="E91" s="331" t="s">
        <v>285</v>
      </c>
      <c r="F91" s="332" t="s">
        <v>616</v>
      </c>
      <c r="G91" s="333" t="s">
        <v>617</v>
      </c>
      <c r="H91" s="329" t="s">
        <v>190</v>
      </c>
      <c r="I91" s="331" t="str">
        <f>VLOOKUP($H91,'PHÂN CÔNG'!$B$7:$C$22,2,0)</f>
        <v>Nguyễn Văn Hòa</v>
      </c>
    </row>
    <row r="92" spans="1:9" ht="21" customHeight="1" x14ac:dyDescent="0.3">
      <c r="A92" s="329">
        <v>2</v>
      </c>
      <c r="B92" s="330" t="s">
        <v>618</v>
      </c>
      <c r="C92" s="331" t="s">
        <v>331</v>
      </c>
      <c r="D92" s="331" t="s">
        <v>611</v>
      </c>
      <c r="E92" s="331" t="s">
        <v>285</v>
      </c>
      <c r="F92" s="332" t="s">
        <v>418</v>
      </c>
      <c r="G92" s="333" t="s">
        <v>619</v>
      </c>
      <c r="H92" s="329" t="s">
        <v>190</v>
      </c>
      <c r="I92" s="331" t="str">
        <f>VLOOKUP($H92,'PHÂN CÔNG'!$B$7:$C$22,2,0)</f>
        <v>Nguyễn Văn Hòa</v>
      </c>
    </row>
    <row r="93" spans="1:9" ht="21" customHeight="1" x14ac:dyDescent="0.3">
      <c r="A93" s="329">
        <v>3</v>
      </c>
      <c r="B93" s="330" t="s">
        <v>620</v>
      </c>
      <c r="C93" s="331" t="s">
        <v>440</v>
      </c>
      <c r="D93" s="331" t="s">
        <v>611</v>
      </c>
      <c r="E93" s="331" t="s">
        <v>285</v>
      </c>
      <c r="F93" s="332" t="s">
        <v>621</v>
      </c>
      <c r="G93" s="333" t="s">
        <v>622</v>
      </c>
      <c r="H93" s="329" t="s">
        <v>190</v>
      </c>
      <c r="I93" s="331" t="str">
        <f>VLOOKUP($H93,'PHÂN CÔNG'!$B$7:$C$22,2,0)</f>
        <v>Nguyễn Văn Hòa</v>
      </c>
    </row>
    <row r="94" spans="1:9" ht="21" customHeight="1" x14ac:dyDescent="0.3">
      <c r="A94" s="329">
        <v>4</v>
      </c>
      <c r="B94" s="330" t="s">
        <v>623</v>
      </c>
      <c r="C94" s="331" t="s">
        <v>624</v>
      </c>
      <c r="D94" s="331" t="s">
        <v>625</v>
      </c>
      <c r="E94" s="331" t="s">
        <v>285</v>
      </c>
      <c r="F94" s="332" t="s">
        <v>626</v>
      </c>
      <c r="G94" s="333" t="s">
        <v>627</v>
      </c>
      <c r="H94" s="329" t="s">
        <v>190</v>
      </c>
      <c r="I94" s="331" t="str">
        <f>VLOOKUP($H94,'PHÂN CÔNG'!$B$7:$C$22,2,0)</f>
        <v>Nguyễn Văn Hòa</v>
      </c>
    </row>
    <row r="95" spans="1:9" ht="21" customHeight="1" x14ac:dyDescent="0.3">
      <c r="A95" s="329">
        <v>5</v>
      </c>
      <c r="B95" s="330" t="s">
        <v>628</v>
      </c>
      <c r="C95" s="331" t="s">
        <v>629</v>
      </c>
      <c r="D95" s="331" t="s">
        <v>630</v>
      </c>
      <c r="E95" s="331" t="s">
        <v>285</v>
      </c>
      <c r="F95" s="332" t="s">
        <v>631</v>
      </c>
      <c r="G95" s="333" t="s">
        <v>632</v>
      </c>
      <c r="H95" s="329" t="s">
        <v>190</v>
      </c>
      <c r="I95" s="331" t="str">
        <f>VLOOKUP($H95,'PHÂN CÔNG'!$B$7:$C$22,2,0)</f>
        <v>Nguyễn Văn Hòa</v>
      </c>
    </row>
    <row r="96" spans="1:9" ht="21" customHeight="1" x14ac:dyDescent="0.3">
      <c r="A96" s="329">
        <v>6</v>
      </c>
      <c r="B96" s="330" t="s">
        <v>633</v>
      </c>
      <c r="C96" s="331" t="s">
        <v>634</v>
      </c>
      <c r="D96" s="331" t="s">
        <v>635</v>
      </c>
      <c r="E96" s="331" t="s">
        <v>285</v>
      </c>
      <c r="F96" s="332" t="s">
        <v>636</v>
      </c>
      <c r="G96" s="333" t="s">
        <v>637</v>
      </c>
      <c r="H96" s="329" t="s">
        <v>190</v>
      </c>
      <c r="I96" s="331" t="str">
        <f>VLOOKUP($H96,'PHÂN CÔNG'!$B$7:$C$22,2,0)</f>
        <v>Nguyễn Văn Hòa</v>
      </c>
    </row>
    <row r="97" spans="1:9" ht="21" customHeight="1" x14ac:dyDescent="0.3">
      <c r="A97" s="329">
        <v>7</v>
      </c>
      <c r="B97" s="330" t="s">
        <v>638</v>
      </c>
      <c r="C97" s="331" t="s">
        <v>639</v>
      </c>
      <c r="D97" s="331" t="s">
        <v>635</v>
      </c>
      <c r="E97" s="331" t="s">
        <v>285</v>
      </c>
      <c r="F97" s="332" t="s">
        <v>640</v>
      </c>
      <c r="G97" s="333" t="s">
        <v>641</v>
      </c>
      <c r="H97" s="329" t="s">
        <v>190</v>
      </c>
      <c r="I97" s="331" t="str">
        <f>VLOOKUP($H97,'PHÂN CÔNG'!$B$7:$C$22,2,0)</f>
        <v>Nguyễn Văn Hòa</v>
      </c>
    </row>
    <row r="98" spans="1:9" ht="21" customHeight="1" x14ac:dyDescent="0.3">
      <c r="A98" s="329">
        <v>8</v>
      </c>
      <c r="B98" s="330" t="s">
        <v>642</v>
      </c>
      <c r="C98" s="331" t="s">
        <v>643</v>
      </c>
      <c r="D98" s="331" t="s">
        <v>635</v>
      </c>
      <c r="E98" s="331" t="s">
        <v>285</v>
      </c>
      <c r="F98" s="332" t="s">
        <v>644</v>
      </c>
      <c r="G98" s="333" t="s">
        <v>645</v>
      </c>
      <c r="H98" s="329" t="s">
        <v>190</v>
      </c>
      <c r="I98" s="331" t="str">
        <f>VLOOKUP($H98,'PHÂN CÔNG'!$B$7:$C$22,2,0)</f>
        <v>Nguyễn Văn Hòa</v>
      </c>
    </row>
    <row r="99" spans="1:9" ht="21" customHeight="1" x14ac:dyDescent="0.3">
      <c r="A99" s="329">
        <v>9</v>
      </c>
      <c r="B99" s="330" t="s">
        <v>646</v>
      </c>
      <c r="C99" s="331" t="s">
        <v>360</v>
      </c>
      <c r="D99" s="331" t="s">
        <v>635</v>
      </c>
      <c r="E99" s="331" t="s">
        <v>285</v>
      </c>
      <c r="F99" s="332" t="s">
        <v>290</v>
      </c>
      <c r="G99" s="333" t="s">
        <v>647</v>
      </c>
      <c r="H99" s="329" t="s">
        <v>190</v>
      </c>
      <c r="I99" s="331" t="str">
        <f>VLOOKUP($H99,'PHÂN CÔNG'!$B$7:$C$22,2,0)</f>
        <v>Nguyễn Văn Hòa</v>
      </c>
    </row>
    <row r="100" spans="1:9" ht="21" customHeight="1" x14ac:dyDescent="0.3">
      <c r="A100" s="329">
        <v>10</v>
      </c>
      <c r="B100" s="330" t="s">
        <v>648</v>
      </c>
      <c r="C100" s="331" t="s">
        <v>649</v>
      </c>
      <c r="D100" s="331" t="s">
        <v>635</v>
      </c>
      <c r="E100" s="331" t="s">
        <v>285</v>
      </c>
      <c r="F100" s="332" t="s">
        <v>650</v>
      </c>
      <c r="G100" s="333" t="s">
        <v>651</v>
      </c>
      <c r="H100" s="329" t="s">
        <v>190</v>
      </c>
      <c r="I100" s="331" t="str">
        <f>VLOOKUP($H100,'PHÂN CÔNG'!$B$7:$C$22,2,0)</f>
        <v>Nguyễn Văn Hòa</v>
      </c>
    </row>
    <row r="101" spans="1:9" ht="21" customHeight="1" x14ac:dyDescent="0.3">
      <c r="A101" s="329">
        <v>11</v>
      </c>
      <c r="B101" s="330" t="s">
        <v>652</v>
      </c>
      <c r="C101" s="331" t="s">
        <v>653</v>
      </c>
      <c r="D101" s="331" t="s">
        <v>654</v>
      </c>
      <c r="E101" s="331" t="s">
        <v>285</v>
      </c>
      <c r="F101" s="332" t="s">
        <v>315</v>
      </c>
      <c r="G101" s="333" t="s">
        <v>655</v>
      </c>
      <c r="H101" s="329" t="s">
        <v>190</v>
      </c>
      <c r="I101" s="331" t="str">
        <f>VLOOKUP($H101,'PHÂN CÔNG'!$B$7:$C$22,2,0)</f>
        <v>Nguyễn Văn Hòa</v>
      </c>
    </row>
    <row r="102" spans="1:9" ht="21" customHeight="1" x14ac:dyDescent="0.3">
      <c r="A102" s="329">
        <v>12</v>
      </c>
      <c r="B102" s="330" t="s">
        <v>656</v>
      </c>
      <c r="C102" s="331" t="s">
        <v>657</v>
      </c>
      <c r="D102" s="331" t="s">
        <v>658</v>
      </c>
      <c r="E102" s="331" t="s">
        <v>285</v>
      </c>
      <c r="F102" s="332" t="s">
        <v>659</v>
      </c>
      <c r="G102" s="333" t="s">
        <v>660</v>
      </c>
      <c r="H102" s="329" t="s">
        <v>190</v>
      </c>
      <c r="I102" s="331" t="str">
        <f>VLOOKUP($H102,'PHÂN CÔNG'!$B$7:$C$22,2,0)</f>
        <v>Nguyễn Văn Hòa</v>
      </c>
    </row>
    <row r="103" spans="1:9" ht="21" customHeight="1" x14ac:dyDescent="0.3">
      <c r="A103" s="329">
        <v>13</v>
      </c>
      <c r="B103" s="330" t="s">
        <v>661</v>
      </c>
      <c r="C103" s="331" t="s">
        <v>440</v>
      </c>
      <c r="D103" s="331" t="s">
        <v>658</v>
      </c>
      <c r="E103" s="331" t="s">
        <v>285</v>
      </c>
      <c r="F103" s="332" t="s">
        <v>662</v>
      </c>
      <c r="G103" s="333" t="s">
        <v>663</v>
      </c>
      <c r="H103" s="329" t="s">
        <v>190</v>
      </c>
      <c r="I103" s="331" t="str">
        <f>VLOOKUP($H103,'PHÂN CÔNG'!$B$7:$C$22,2,0)</f>
        <v>Nguyễn Văn Hòa</v>
      </c>
    </row>
    <row r="104" spans="1:9" ht="21" customHeight="1" x14ac:dyDescent="0.3">
      <c r="A104" s="329">
        <v>14</v>
      </c>
      <c r="B104" s="330" t="s">
        <v>664</v>
      </c>
      <c r="C104" s="331" t="s">
        <v>665</v>
      </c>
      <c r="D104" s="331" t="s">
        <v>666</v>
      </c>
      <c r="E104" s="331" t="s">
        <v>285</v>
      </c>
      <c r="F104" s="332" t="s">
        <v>667</v>
      </c>
      <c r="G104" s="333" t="s">
        <v>668</v>
      </c>
      <c r="H104" s="329" t="s">
        <v>190</v>
      </c>
      <c r="I104" s="331" t="str">
        <f>VLOOKUP($H104,'PHÂN CÔNG'!$B$7:$C$22,2,0)</f>
        <v>Nguyễn Văn Hòa</v>
      </c>
    </row>
    <row r="105" spans="1:9" ht="21" customHeight="1" x14ac:dyDescent="0.3">
      <c r="A105" s="329">
        <v>15</v>
      </c>
      <c r="B105" s="330" t="s">
        <v>669</v>
      </c>
      <c r="C105" s="331" t="s">
        <v>670</v>
      </c>
      <c r="D105" s="331" t="s">
        <v>666</v>
      </c>
      <c r="E105" s="331" t="s">
        <v>285</v>
      </c>
      <c r="F105" s="332" t="s">
        <v>328</v>
      </c>
      <c r="G105" s="333" t="s">
        <v>671</v>
      </c>
      <c r="H105" s="329" t="s">
        <v>190</v>
      </c>
      <c r="I105" s="331" t="str">
        <f>VLOOKUP($H105,'PHÂN CÔNG'!$B$7:$C$22,2,0)</f>
        <v>Nguyễn Văn Hòa</v>
      </c>
    </row>
    <row r="106" spans="1:9" ht="21" customHeight="1" x14ac:dyDescent="0.3">
      <c r="A106" s="329">
        <v>16</v>
      </c>
      <c r="B106" s="330" t="s">
        <v>672</v>
      </c>
      <c r="C106" s="331" t="s">
        <v>421</v>
      </c>
      <c r="D106" s="331" t="s">
        <v>666</v>
      </c>
      <c r="E106" s="331" t="s">
        <v>285</v>
      </c>
      <c r="F106" s="332" t="s">
        <v>673</v>
      </c>
      <c r="G106" s="333" t="s">
        <v>674</v>
      </c>
      <c r="H106" s="329" t="s">
        <v>190</v>
      </c>
      <c r="I106" s="331" t="str">
        <f>VLOOKUP($H106,'PHÂN CÔNG'!$B$7:$C$22,2,0)</f>
        <v>Nguyễn Văn Hòa</v>
      </c>
    </row>
    <row r="107" spans="1:9" ht="21" customHeight="1" x14ac:dyDescent="0.3">
      <c r="A107" s="329">
        <v>17</v>
      </c>
      <c r="B107" s="330" t="s">
        <v>675</v>
      </c>
      <c r="C107" s="331" t="s">
        <v>676</v>
      </c>
      <c r="D107" s="331" t="s">
        <v>666</v>
      </c>
      <c r="E107" s="331" t="s">
        <v>285</v>
      </c>
      <c r="F107" s="332" t="s">
        <v>677</v>
      </c>
      <c r="G107" s="333" t="s">
        <v>678</v>
      </c>
      <c r="H107" s="329" t="s">
        <v>190</v>
      </c>
      <c r="I107" s="331" t="str">
        <f>VLOOKUP($H107,'PHÂN CÔNG'!$B$7:$C$22,2,0)</f>
        <v>Nguyễn Văn Hòa</v>
      </c>
    </row>
    <row r="108" spans="1:9" ht="21" customHeight="1" x14ac:dyDescent="0.3">
      <c r="A108" s="329">
        <v>18</v>
      </c>
      <c r="B108" s="330" t="s">
        <v>679</v>
      </c>
      <c r="C108" s="331" t="s">
        <v>680</v>
      </c>
      <c r="D108" s="331" t="s">
        <v>666</v>
      </c>
      <c r="E108" s="331" t="s">
        <v>285</v>
      </c>
      <c r="F108" s="332" t="s">
        <v>681</v>
      </c>
      <c r="G108" s="333" t="s">
        <v>682</v>
      </c>
      <c r="H108" s="329" t="s">
        <v>190</v>
      </c>
      <c r="I108" s="331" t="str">
        <f>VLOOKUP($H108,'PHÂN CÔNG'!$B$7:$C$22,2,0)</f>
        <v>Nguyễn Văn Hòa</v>
      </c>
    </row>
    <row r="109" spans="1:9" ht="21" customHeight="1" x14ac:dyDescent="0.3">
      <c r="A109" s="329">
        <v>19</v>
      </c>
      <c r="B109" s="330" t="s">
        <v>683</v>
      </c>
      <c r="C109" s="331" t="s">
        <v>684</v>
      </c>
      <c r="D109" s="331" t="s">
        <v>666</v>
      </c>
      <c r="E109" s="331" t="s">
        <v>285</v>
      </c>
      <c r="F109" s="332" t="s">
        <v>685</v>
      </c>
      <c r="G109" s="333" t="s">
        <v>686</v>
      </c>
      <c r="H109" s="329" t="s">
        <v>190</v>
      </c>
      <c r="I109" s="331" t="str">
        <f>VLOOKUP($H109,'PHÂN CÔNG'!$B$7:$C$22,2,0)</f>
        <v>Nguyễn Văn Hòa</v>
      </c>
    </row>
    <row r="110" spans="1:9" ht="21" customHeight="1" x14ac:dyDescent="0.3">
      <c r="A110" s="329">
        <v>20</v>
      </c>
      <c r="B110" s="330" t="s">
        <v>687</v>
      </c>
      <c r="C110" s="331" t="s">
        <v>688</v>
      </c>
      <c r="D110" s="331" t="s">
        <v>666</v>
      </c>
      <c r="E110" s="331" t="s">
        <v>285</v>
      </c>
      <c r="F110" s="332" t="s">
        <v>689</v>
      </c>
      <c r="G110" s="333" t="s">
        <v>690</v>
      </c>
      <c r="H110" s="329" t="s">
        <v>190</v>
      </c>
      <c r="I110" s="331" t="str">
        <f>VLOOKUP($H110,'PHÂN CÔNG'!$B$7:$C$22,2,0)</f>
        <v>Nguyễn Văn Hòa</v>
      </c>
    </row>
    <row r="111" spans="1:9" ht="21" customHeight="1" x14ac:dyDescent="0.3">
      <c r="A111" s="329">
        <v>21</v>
      </c>
      <c r="B111" s="330" t="s">
        <v>691</v>
      </c>
      <c r="C111" s="331" t="s">
        <v>692</v>
      </c>
      <c r="D111" s="331" t="s">
        <v>693</v>
      </c>
      <c r="E111" s="331" t="s">
        <v>285</v>
      </c>
      <c r="F111" s="332" t="s">
        <v>631</v>
      </c>
      <c r="G111" s="333" t="s">
        <v>694</v>
      </c>
      <c r="H111" s="329" t="s">
        <v>190</v>
      </c>
      <c r="I111" s="331" t="str">
        <f>VLOOKUP($H111,'PHÂN CÔNG'!$B$7:$C$22,2,0)</f>
        <v>Nguyễn Văn Hòa</v>
      </c>
    </row>
    <row r="112" spans="1:9" ht="21" customHeight="1" x14ac:dyDescent="0.3">
      <c r="A112" s="329">
        <v>22</v>
      </c>
      <c r="B112" s="330" t="s">
        <v>695</v>
      </c>
      <c r="C112" s="331" t="s">
        <v>335</v>
      </c>
      <c r="D112" s="331" t="s">
        <v>693</v>
      </c>
      <c r="E112" s="331" t="s">
        <v>285</v>
      </c>
      <c r="F112" s="332" t="s">
        <v>696</v>
      </c>
      <c r="G112" s="333" t="s">
        <v>697</v>
      </c>
      <c r="H112" s="329" t="s">
        <v>190</v>
      </c>
      <c r="I112" s="331" t="str">
        <f>VLOOKUP($H112,'PHÂN CÔNG'!$B$7:$C$22,2,0)</f>
        <v>Nguyễn Văn Hòa</v>
      </c>
    </row>
    <row r="113" spans="1:9" ht="21" customHeight="1" x14ac:dyDescent="0.3">
      <c r="A113" s="329">
        <v>23</v>
      </c>
      <c r="B113" s="330" t="s">
        <v>698</v>
      </c>
      <c r="C113" s="331" t="s">
        <v>343</v>
      </c>
      <c r="D113" s="331" t="s">
        <v>693</v>
      </c>
      <c r="E113" s="331" t="s">
        <v>285</v>
      </c>
      <c r="F113" s="332" t="s">
        <v>699</v>
      </c>
      <c r="G113" s="333" t="s">
        <v>700</v>
      </c>
      <c r="H113" s="329" t="s">
        <v>190</v>
      </c>
      <c r="I113" s="331" t="str">
        <f>VLOOKUP($H113,'PHÂN CÔNG'!$B$7:$C$22,2,0)</f>
        <v>Nguyễn Văn Hòa</v>
      </c>
    </row>
    <row r="114" spans="1:9" ht="21" customHeight="1" x14ac:dyDescent="0.3">
      <c r="A114" s="329">
        <v>24</v>
      </c>
      <c r="B114" s="330" t="s">
        <v>701</v>
      </c>
      <c r="C114" s="331" t="s">
        <v>702</v>
      </c>
      <c r="D114" s="331" t="s">
        <v>693</v>
      </c>
      <c r="E114" s="331" t="s">
        <v>285</v>
      </c>
      <c r="F114" s="332" t="s">
        <v>703</v>
      </c>
      <c r="G114" s="333" t="s">
        <v>704</v>
      </c>
      <c r="H114" s="329" t="s">
        <v>190</v>
      </c>
      <c r="I114" s="331" t="str">
        <f>VLOOKUP($H114,'PHÂN CÔNG'!$B$7:$C$22,2,0)</f>
        <v>Nguyễn Văn Hòa</v>
      </c>
    </row>
    <row r="115" spans="1:9" ht="21" customHeight="1" x14ac:dyDescent="0.3">
      <c r="A115" s="329">
        <v>25</v>
      </c>
      <c r="B115" s="330" t="s">
        <v>705</v>
      </c>
      <c r="C115" s="331" t="s">
        <v>435</v>
      </c>
      <c r="D115" s="331" t="s">
        <v>693</v>
      </c>
      <c r="E115" s="331" t="s">
        <v>285</v>
      </c>
      <c r="F115" s="332" t="s">
        <v>332</v>
      </c>
      <c r="G115" s="333" t="s">
        <v>706</v>
      </c>
      <c r="H115" s="329" t="s">
        <v>190</v>
      </c>
      <c r="I115" s="331" t="str">
        <f>VLOOKUP($H115,'PHÂN CÔNG'!$B$7:$C$22,2,0)</f>
        <v>Nguyễn Văn Hòa</v>
      </c>
    </row>
    <row r="116" spans="1:9" ht="21" customHeight="1" x14ac:dyDescent="0.3">
      <c r="A116" s="329">
        <v>26</v>
      </c>
      <c r="B116" s="330" t="s">
        <v>707</v>
      </c>
      <c r="C116" s="331" t="s">
        <v>708</v>
      </c>
      <c r="D116" s="331" t="s">
        <v>693</v>
      </c>
      <c r="E116" s="331" t="s">
        <v>285</v>
      </c>
      <c r="F116" s="332" t="s">
        <v>709</v>
      </c>
      <c r="G116" s="333" t="s">
        <v>710</v>
      </c>
      <c r="H116" s="329" t="s">
        <v>190</v>
      </c>
      <c r="I116" s="331" t="str">
        <f>VLOOKUP($H116,'PHÂN CÔNG'!$B$7:$C$22,2,0)</f>
        <v>Nguyễn Văn Hòa</v>
      </c>
    </row>
    <row r="117" spans="1:9" ht="21" customHeight="1" x14ac:dyDescent="0.3">
      <c r="A117" s="329">
        <v>27</v>
      </c>
      <c r="B117" s="330" t="s">
        <v>711</v>
      </c>
      <c r="C117" s="331" t="s">
        <v>712</v>
      </c>
      <c r="D117" s="331" t="s">
        <v>713</v>
      </c>
      <c r="E117" s="331" t="s">
        <v>285</v>
      </c>
      <c r="F117" s="332" t="s">
        <v>480</v>
      </c>
      <c r="G117" s="333" t="s">
        <v>714</v>
      </c>
      <c r="H117" s="329" t="s">
        <v>190</v>
      </c>
      <c r="I117" s="331" t="str">
        <f>VLOOKUP($H117,'PHÂN CÔNG'!$B$7:$C$22,2,0)</f>
        <v>Nguyễn Văn Hòa</v>
      </c>
    </row>
    <row r="118" spans="1:9" ht="21" customHeight="1" x14ac:dyDescent="0.3">
      <c r="A118" s="329">
        <v>28</v>
      </c>
      <c r="B118" s="330" t="s">
        <v>715</v>
      </c>
      <c r="C118" s="331" t="s">
        <v>716</v>
      </c>
      <c r="D118" s="331" t="s">
        <v>713</v>
      </c>
      <c r="E118" s="331" t="s">
        <v>285</v>
      </c>
      <c r="F118" s="332" t="s">
        <v>717</v>
      </c>
      <c r="G118" s="333" t="s">
        <v>718</v>
      </c>
      <c r="H118" s="329" t="s">
        <v>190</v>
      </c>
      <c r="I118" s="331" t="str">
        <f>VLOOKUP($H118,'PHÂN CÔNG'!$B$7:$C$22,2,0)</f>
        <v>Nguyễn Văn Hòa</v>
      </c>
    </row>
    <row r="119" spans="1:9" ht="21" customHeight="1" x14ac:dyDescent="0.3">
      <c r="A119" s="329">
        <v>29</v>
      </c>
      <c r="B119" s="330" t="s">
        <v>719</v>
      </c>
      <c r="C119" s="331" t="s">
        <v>720</v>
      </c>
      <c r="D119" s="331" t="s">
        <v>713</v>
      </c>
      <c r="E119" s="331" t="s">
        <v>285</v>
      </c>
      <c r="F119" s="332" t="s">
        <v>721</v>
      </c>
      <c r="G119" s="333" t="s">
        <v>722</v>
      </c>
      <c r="H119" s="329" t="s">
        <v>190</v>
      </c>
      <c r="I119" s="331" t="str">
        <f>VLOOKUP($H119,'PHÂN CÔNG'!$B$7:$C$22,2,0)</f>
        <v>Nguyễn Văn Hòa</v>
      </c>
    </row>
    <row r="120" spans="1:9" ht="21" customHeight="1" x14ac:dyDescent="0.3">
      <c r="A120" s="329">
        <v>30</v>
      </c>
      <c r="B120" s="330" t="s">
        <v>723</v>
      </c>
      <c r="C120" s="331" t="s">
        <v>724</v>
      </c>
      <c r="D120" s="331" t="s">
        <v>713</v>
      </c>
      <c r="E120" s="331" t="s">
        <v>285</v>
      </c>
      <c r="F120" s="332" t="s">
        <v>510</v>
      </c>
      <c r="G120" s="333" t="s">
        <v>725</v>
      </c>
      <c r="H120" s="329" t="s">
        <v>190</v>
      </c>
      <c r="I120" s="331" t="str">
        <f>VLOOKUP($H120,'PHÂN CÔNG'!$B$7:$C$22,2,0)</f>
        <v>Nguyễn Văn Hòa</v>
      </c>
    </row>
    <row r="121" spans="1:9" ht="21" customHeight="1" x14ac:dyDescent="0.3">
      <c r="A121" s="329">
        <v>31</v>
      </c>
      <c r="B121" s="330" t="s">
        <v>726</v>
      </c>
      <c r="C121" s="331" t="s">
        <v>724</v>
      </c>
      <c r="D121" s="331" t="s">
        <v>713</v>
      </c>
      <c r="E121" s="331" t="s">
        <v>285</v>
      </c>
      <c r="F121" s="332" t="s">
        <v>727</v>
      </c>
      <c r="G121" s="333" t="s">
        <v>728</v>
      </c>
      <c r="H121" s="329" t="s">
        <v>190</v>
      </c>
      <c r="I121" s="331" t="str">
        <f>VLOOKUP($H121,'PHÂN CÔNG'!$B$7:$C$22,2,0)</f>
        <v>Nguyễn Văn Hòa</v>
      </c>
    </row>
    <row r="122" spans="1:9" ht="21" customHeight="1" x14ac:dyDescent="0.3">
      <c r="A122" s="329">
        <v>32</v>
      </c>
      <c r="B122" s="330" t="s">
        <v>729</v>
      </c>
      <c r="C122" s="331" t="s">
        <v>730</v>
      </c>
      <c r="D122" s="331" t="s">
        <v>713</v>
      </c>
      <c r="E122" s="331" t="s">
        <v>285</v>
      </c>
      <c r="F122" s="332" t="s">
        <v>731</v>
      </c>
      <c r="G122" s="333" t="s">
        <v>732</v>
      </c>
      <c r="H122" s="329" t="s">
        <v>190</v>
      </c>
      <c r="I122" s="331" t="str">
        <f>VLOOKUP($H122,'PHÂN CÔNG'!$B$7:$C$22,2,0)</f>
        <v>Nguyễn Văn Hòa</v>
      </c>
    </row>
    <row r="123" spans="1:9" ht="21" customHeight="1" x14ac:dyDescent="0.3">
      <c r="A123" s="329">
        <v>33</v>
      </c>
      <c r="B123" s="330" t="s">
        <v>733</v>
      </c>
      <c r="C123" s="331" t="s">
        <v>335</v>
      </c>
      <c r="D123" s="331" t="s">
        <v>713</v>
      </c>
      <c r="E123" s="331" t="s">
        <v>285</v>
      </c>
      <c r="F123" s="332" t="s">
        <v>734</v>
      </c>
      <c r="G123" s="333" t="s">
        <v>735</v>
      </c>
      <c r="H123" s="329" t="s">
        <v>190</v>
      </c>
      <c r="I123" s="331" t="str">
        <f>VLOOKUP($H123,'PHÂN CÔNG'!$B$7:$C$22,2,0)</f>
        <v>Nguyễn Văn Hòa</v>
      </c>
    </row>
    <row r="124" spans="1:9" ht="21" customHeight="1" x14ac:dyDescent="0.3">
      <c r="A124" s="329">
        <v>34</v>
      </c>
      <c r="B124" s="330" t="s">
        <v>736</v>
      </c>
      <c r="C124" s="331" t="s">
        <v>440</v>
      </c>
      <c r="D124" s="331" t="s">
        <v>713</v>
      </c>
      <c r="E124" s="331" t="s">
        <v>285</v>
      </c>
      <c r="F124" s="332" t="s">
        <v>737</v>
      </c>
      <c r="G124" s="333" t="s">
        <v>738</v>
      </c>
      <c r="H124" s="329" t="s">
        <v>190</v>
      </c>
      <c r="I124" s="331" t="str">
        <f>VLOOKUP($H124,'PHÂN CÔNG'!$B$7:$C$22,2,0)</f>
        <v>Nguyễn Văn Hòa</v>
      </c>
    </row>
    <row r="125" spans="1:9" ht="21" customHeight="1" x14ac:dyDescent="0.3">
      <c r="A125" s="329">
        <v>35</v>
      </c>
      <c r="B125" s="330" t="s">
        <v>739</v>
      </c>
      <c r="C125" s="331" t="s">
        <v>740</v>
      </c>
      <c r="D125" s="331" t="s">
        <v>713</v>
      </c>
      <c r="E125" s="331" t="s">
        <v>285</v>
      </c>
      <c r="F125" s="332" t="s">
        <v>741</v>
      </c>
      <c r="G125" s="333" t="s">
        <v>742</v>
      </c>
      <c r="H125" s="329" t="s">
        <v>190</v>
      </c>
      <c r="I125" s="331" t="str">
        <f>VLOOKUP($H125,'PHÂN CÔNG'!$B$7:$C$22,2,0)</f>
        <v>Nguyễn Văn Hòa</v>
      </c>
    </row>
    <row r="126" spans="1:9" ht="21" customHeight="1" x14ac:dyDescent="0.3">
      <c r="A126" s="329">
        <v>36</v>
      </c>
      <c r="B126" s="330" t="s">
        <v>743</v>
      </c>
      <c r="C126" s="331" t="s">
        <v>744</v>
      </c>
      <c r="D126" s="331" t="s">
        <v>713</v>
      </c>
      <c r="E126" s="331" t="s">
        <v>285</v>
      </c>
      <c r="F126" s="332" t="s">
        <v>745</v>
      </c>
      <c r="G126" s="333" t="s">
        <v>746</v>
      </c>
      <c r="H126" s="329" t="s">
        <v>190</v>
      </c>
      <c r="I126" s="331" t="str">
        <f>VLOOKUP($H126,'PHÂN CÔNG'!$B$7:$C$22,2,0)</f>
        <v>Nguyễn Văn Hòa</v>
      </c>
    </row>
    <row r="127" spans="1:9" ht="21" customHeight="1" x14ac:dyDescent="0.3">
      <c r="A127" s="329">
        <v>37</v>
      </c>
      <c r="B127" s="330" t="s">
        <v>747</v>
      </c>
      <c r="C127" s="331" t="s">
        <v>748</v>
      </c>
      <c r="D127" s="331" t="s">
        <v>713</v>
      </c>
      <c r="E127" s="331" t="s">
        <v>285</v>
      </c>
      <c r="F127" s="332" t="s">
        <v>294</v>
      </c>
      <c r="G127" s="333" t="s">
        <v>749</v>
      </c>
      <c r="H127" s="329" t="s">
        <v>190</v>
      </c>
      <c r="I127" s="331" t="str">
        <f>VLOOKUP($H127,'PHÂN CÔNG'!$B$7:$C$22,2,0)</f>
        <v>Nguyễn Văn Hòa</v>
      </c>
    </row>
    <row r="128" spans="1:9" ht="21" customHeight="1" x14ac:dyDescent="0.3">
      <c r="A128" s="329">
        <v>38</v>
      </c>
      <c r="B128" s="330" t="s">
        <v>750</v>
      </c>
      <c r="C128" s="331" t="s">
        <v>751</v>
      </c>
      <c r="D128" s="331" t="s">
        <v>713</v>
      </c>
      <c r="E128" s="331" t="s">
        <v>285</v>
      </c>
      <c r="F128" s="332" t="s">
        <v>752</v>
      </c>
      <c r="G128" s="333" t="s">
        <v>753</v>
      </c>
      <c r="H128" s="329" t="s">
        <v>190</v>
      </c>
      <c r="I128" s="331" t="str">
        <f>VLOOKUP($H128,'PHÂN CÔNG'!$B$7:$C$22,2,0)</f>
        <v>Nguyễn Văn Hòa</v>
      </c>
    </row>
    <row r="129" spans="1:9" ht="21" customHeight="1" x14ac:dyDescent="0.3">
      <c r="A129" s="329">
        <v>39</v>
      </c>
      <c r="B129" s="330" t="s">
        <v>754</v>
      </c>
      <c r="C129" s="331" t="s">
        <v>755</v>
      </c>
      <c r="D129" s="331" t="s">
        <v>713</v>
      </c>
      <c r="E129" s="331" t="s">
        <v>285</v>
      </c>
      <c r="F129" s="332" t="s">
        <v>756</v>
      </c>
      <c r="G129" s="333" t="s">
        <v>757</v>
      </c>
      <c r="H129" s="329" t="s">
        <v>190</v>
      </c>
      <c r="I129" s="331" t="str">
        <f>VLOOKUP($H129,'PHÂN CÔNG'!$B$7:$C$22,2,0)</f>
        <v>Nguyễn Văn Hòa</v>
      </c>
    </row>
    <row r="130" spans="1:9" ht="21" customHeight="1" x14ac:dyDescent="0.3">
      <c r="A130" s="329">
        <v>40</v>
      </c>
      <c r="B130" s="330" t="s">
        <v>758</v>
      </c>
      <c r="C130" s="331" t="s">
        <v>759</v>
      </c>
      <c r="D130" s="331" t="s">
        <v>760</v>
      </c>
      <c r="E130" s="331" t="s">
        <v>285</v>
      </c>
      <c r="F130" s="332" t="s">
        <v>442</v>
      </c>
      <c r="G130" s="333" t="s">
        <v>761</v>
      </c>
      <c r="H130" s="329" t="s">
        <v>190</v>
      </c>
      <c r="I130" s="331" t="str">
        <f>VLOOKUP($H130,'PHÂN CÔNG'!$B$7:$C$22,2,0)</f>
        <v>Nguyễn Văn Hòa</v>
      </c>
    </row>
    <row r="131" spans="1:9" ht="21" customHeight="1" x14ac:dyDescent="0.3">
      <c r="A131" s="329">
        <v>1</v>
      </c>
      <c r="B131" s="330" t="s">
        <v>762</v>
      </c>
      <c r="C131" s="331" t="s">
        <v>763</v>
      </c>
      <c r="D131" s="331" t="s">
        <v>760</v>
      </c>
      <c r="E131" s="331" t="s">
        <v>285</v>
      </c>
      <c r="F131" s="332" t="s">
        <v>764</v>
      </c>
      <c r="G131" s="333" t="s">
        <v>765</v>
      </c>
      <c r="H131" s="329" t="s">
        <v>196</v>
      </c>
      <c r="I131" s="331" t="str">
        <f>VLOOKUP($H131,'PHÂN CÔNG'!$B$7:$C$22,2,0)</f>
        <v>Hồ Sỹ Năm</v>
      </c>
    </row>
    <row r="132" spans="1:9" ht="21" customHeight="1" x14ac:dyDescent="0.3">
      <c r="A132" s="329">
        <v>2</v>
      </c>
      <c r="B132" s="330" t="s">
        <v>766</v>
      </c>
      <c r="C132" s="331" t="s">
        <v>767</v>
      </c>
      <c r="D132" s="331" t="s">
        <v>768</v>
      </c>
      <c r="E132" s="331" t="s">
        <v>285</v>
      </c>
      <c r="F132" s="332" t="s">
        <v>769</v>
      </c>
      <c r="G132" s="333" t="s">
        <v>770</v>
      </c>
      <c r="H132" s="329" t="s">
        <v>196</v>
      </c>
      <c r="I132" s="331" t="str">
        <f>VLOOKUP($H132,'PHÂN CÔNG'!$B$7:$C$22,2,0)</f>
        <v>Hồ Sỹ Năm</v>
      </c>
    </row>
    <row r="133" spans="1:9" ht="21" customHeight="1" x14ac:dyDescent="0.3">
      <c r="A133" s="329">
        <v>3</v>
      </c>
      <c r="B133" s="330" t="s">
        <v>771</v>
      </c>
      <c r="C133" s="331" t="s">
        <v>772</v>
      </c>
      <c r="D133" s="331" t="s">
        <v>773</v>
      </c>
      <c r="E133" s="331" t="s">
        <v>285</v>
      </c>
      <c r="F133" s="332" t="s">
        <v>774</v>
      </c>
      <c r="G133" s="333" t="s">
        <v>775</v>
      </c>
      <c r="H133" s="329" t="s">
        <v>196</v>
      </c>
      <c r="I133" s="331" t="str">
        <f>VLOOKUP($H133,'PHÂN CÔNG'!$B$7:$C$22,2,0)</f>
        <v>Hồ Sỹ Năm</v>
      </c>
    </row>
    <row r="134" spans="1:9" ht="21" customHeight="1" x14ac:dyDescent="0.3">
      <c r="A134" s="329">
        <v>4</v>
      </c>
      <c r="B134" s="330" t="s">
        <v>776</v>
      </c>
      <c r="C134" s="331" t="s">
        <v>777</v>
      </c>
      <c r="D134" s="331" t="s">
        <v>773</v>
      </c>
      <c r="E134" s="331" t="s">
        <v>285</v>
      </c>
      <c r="F134" s="332" t="s">
        <v>778</v>
      </c>
      <c r="G134" s="333" t="s">
        <v>779</v>
      </c>
      <c r="H134" s="329" t="s">
        <v>196</v>
      </c>
      <c r="I134" s="331" t="str">
        <f>VLOOKUP($H134,'PHÂN CÔNG'!$B$7:$C$22,2,0)</f>
        <v>Hồ Sỹ Năm</v>
      </c>
    </row>
    <row r="135" spans="1:9" ht="21" customHeight="1" x14ac:dyDescent="0.3">
      <c r="A135" s="329">
        <v>5</v>
      </c>
      <c r="B135" s="330" t="s">
        <v>780</v>
      </c>
      <c r="C135" s="331" t="s">
        <v>781</v>
      </c>
      <c r="D135" s="331" t="s">
        <v>773</v>
      </c>
      <c r="E135" s="331" t="s">
        <v>285</v>
      </c>
      <c r="F135" s="332" t="s">
        <v>782</v>
      </c>
      <c r="G135" s="333" t="s">
        <v>783</v>
      </c>
      <c r="H135" s="329" t="s">
        <v>196</v>
      </c>
      <c r="I135" s="331" t="str">
        <f>VLOOKUP($H135,'PHÂN CÔNG'!$B$7:$C$22,2,0)</f>
        <v>Hồ Sỹ Năm</v>
      </c>
    </row>
    <row r="136" spans="1:9" ht="21" customHeight="1" x14ac:dyDescent="0.3">
      <c r="A136" s="329">
        <v>6</v>
      </c>
      <c r="B136" s="330" t="s">
        <v>784</v>
      </c>
      <c r="C136" s="331" t="s">
        <v>785</v>
      </c>
      <c r="D136" s="331" t="s">
        <v>773</v>
      </c>
      <c r="E136" s="331" t="s">
        <v>285</v>
      </c>
      <c r="F136" s="332" t="s">
        <v>786</v>
      </c>
      <c r="G136" s="333" t="s">
        <v>787</v>
      </c>
      <c r="H136" s="329" t="s">
        <v>196</v>
      </c>
      <c r="I136" s="331" t="str">
        <f>VLOOKUP($H136,'PHÂN CÔNG'!$B$7:$C$22,2,0)</f>
        <v>Hồ Sỹ Năm</v>
      </c>
    </row>
    <row r="137" spans="1:9" ht="21" customHeight="1" x14ac:dyDescent="0.3">
      <c r="A137" s="329">
        <v>7</v>
      </c>
      <c r="B137" s="330" t="s">
        <v>788</v>
      </c>
      <c r="C137" s="331" t="s">
        <v>789</v>
      </c>
      <c r="D137" s="331" t="s">
        <v>773</v>
      </c>
      <c r="E137" s="331" t="s">
        <v>285</v>
      </c>
      <c r="F137" s="332" t="s">
        <v>790</v>
      </c>
      <c r="G137" s="333" t="s">
        <v>791</v>
      </c>
      <c r="H137" s="329" t="s">
        <v>196</v>
      </c>
      <c r="I137" s="331" t="str">
        <f>VLOOKUP($H137,'PHÂN CÔNG'!$B$7:$C$22,2,0)</f>
        <v>Hồ Sỹ Năm</v>
      </c>
    </row>
    <row r="138" spans="1:9" ht="21" customHeight="1" x14ac:dyDescent="0.3">
      <c r="A138" s="329">
        <v>8</v>
      </c>
      <c r="B138" s="330" t="s">
        <v>792</v>
      </c>
      <c r="C138" s="331" t="s">
        <v>793</v>
      </c>
      <c r="D138" s="331" t="s">
        <v>773</v>
      </c>
      <c r="E138" s="331" t="s">
        <v>285</v>
      </c>
      <c r="F138" s="332" t="s">
        <v>794</v>
      </c>
      <c r="G138" s="333" t="s">
        <v>795</v>
      </c>
      <c r="H138" s="329" t="s">
        <v>196</v>
      </c>
      <c r="I138" s="331" t="str">
        <f>VLOOKUP($H138,'PHÂN CÔNG'!$B$7:$C$22,2,0)</f>
        <v>Hồ Sỹ Năm</v>
      </c>
    </row>
    <row r="139" spans="1:9" ht="21" customHeight="1" x14ac:dyDescent="0.3">
      <c r="A139" s="329">
        <v>9</v>
      </c>
      <c r="B139" s="330" t="s">
        <v>796</v>
      </c>
      <c r="C139" s="331" t="s">
        <v>491</v>
      </c>
      <c r="D139" s="331" t="s">
        <v>773</v>
      </c>
      <c r="E139" s="331" t="s">
        <v>285</v>
      </c>
      <c r="F139" s="332" t="s">
        <v>797</v>
      </c>
      <c r="G139" s="333" t="s">
        <v>798</v>
      </c>
      <c r="H139" s="329" t="s">
        <v>196</v>
      </c>
      <c r="I139" s="331" t="str">
        <f>VLOOKUP($H139,'PHÂN CÔNG'!$B$7:$C$22,2,0)</f>
        <v>Hồ Sỹ Năm</v>
      </c>
    </row>
    <row r="140" spans="1:9" ht="21" customHeight="1" x14ac:dyDescent="0.3">
      <c r="A140" s="329">
        <v>10</v>
      </c>
      <c r="B140" s="330" t="s">
        <v>799</v>
      </c>
      <c r="C140" s="331" t="s">
        <v>800</v>
      </c>
      <c r="D140" s="331" t="s">
        <v>773</v>
      </c>
      <c r="E140" s="331" t="s">
        <v>285</v>
      </c>
      <c r="F140" s="332" t="s">
        <v>801</v>
      </c>
      <c r="G140" s="333" t="s">
        <v>802</v>
      </c>
      <c r="H140" s="329" t="s">
        <v>196</v>
      </c>
      <c r="I140" s="331" t="str">
        <f>VLOOKUP($H140,'PHÂN CÔNG'!$B$7:$C$22,2,0)</f>
        <v>Hồ Sỹ Năm</v>
      </c>
    </row>
    <row r="141" spans="1:9" ht="21" customHeight="1" x14ac:dyDescent="0.3">
      <c r="A141" s="329">
        <v>11</v>
      </c>
      <c r="B141" s="330" t="s">
        <v>803</v>
      </c>
      <c r="C141" s="331" t="s">
        <v>331</v>
      </c>
      <c r="D141" s="331" t="s">
        <v>773</v>
      </c>
      <c r="E141" s="331" t="s">
        <v>285</v>
      </c>
      <c r="F141" s="332" t="s">
        <v>804</v>
      </c>
      <c r="G141" s="333" t="s">
        <v>805</v>
      </c>
      <c r="H141" s="329" t="s">
        <v>196</v>
      </c>
      <c r="I141" s="331" t="str">
        <f>VLOOKUP($H141,'PHÂN CÔNG'!$B$7:$C$22,2,0)</f>
        <v>Hồ Sỹ Năm</v>
      </c>
    </row>
    <row r="142" spans="1:9" ht="21" customHeight="1" x14ac:dyDescent="0.3">
      <c r="A142" s="329">
        <v>12</v>
      </c>
      <c r="B142" s="330" t="s">
        <v>806</v>
      </c>
      <c r="C142" s="331" t="s">
        <v>807</v>
      </c>
      <c r="D142" s="331" t="s">
        <v>773</v>
      </c>
      <c r="E142" s="331" t="s">
        <v>285</v>
      </c>
      <c r="F142" s="332" t="s">
        <v>808</v>
      </c>
      <c r="G142" s="333" t="s">
        <v>809</v>
      </c>
      <c r="H142" s="329" t="s">
        <v>196</v>
      </c>
      <c r="I142" s="331" t="str">
        <f>VLOOKUP($H142,'PHÂN CÔNG'!$B$7:$C$22,2,0)</f>
        <v>Hồ Sỹ Năm</v>
      </c>
    </row>
    <row r="143" spans="1:9" ht="21" customHeight="1" x14ac:dyDescent="0.3">
      <c r="A143" s="329">
        <v>13</v>
      </c>
      <c r="B143" s="330" t="s">
        <v>810</v>
      </c>
      <c r="C143" s="331" t="s">
        <v>811</v>
      </c>
      <c r="D143" s="331" t="s">
        <v>773</v>
      </c>
      <c r="E143" s="331" t="s">
        <v>285</v>
      </c>
      <c r="F143" s="332" t="s">
        <v>812</v>
      </c>
      <c r="G143" s="333" t="s">
        <v>813</v>
      </c>
      <c r="H143" s="329" t="s">
        <v>196</v>
      </c>
      <c r="I143" s="331" t="str">
        <f>VLOOKUP($H143,'PHÂN CÔNG'!$B$7:$C$22,2,0)</f>
        <v>Hồ Sỹ Năm</v>
      </c>
    </row>
    <row r="144" spans="1:9" ht="21" customHeight="1" x14ac:dyDescent="0.3">
      <c r="A144" s="329">
        <v>14</v>
      </c>
      <c r="B144" s="330" t="s">
        <v>814</v>
      </c>
      <c r="C144" s="331" t="s">
        <v>815</v>
      </c>
      <c r="D144" s="331" t="s">
        <v>816</v>
      </c>
      <c r="E144" s="331" t="s">
        <v>285</v>
      </c>
      <c r="F144" s="332" t="s">
        <v>817</v>
      </c>
      <c r="G144" s="333" t="s">
        <v>818</v>
      </c>
      <c r="H144" s="329" t="s">
        <v>196</v>
      </c>
      <c r="I144" s="331" t="str">
        <f>VLOOKUP($H144,'PHÂN CÔNG'!$B$7:$C$22,2,0)</f>
        <v>Hồ Sỹ Năm</v>
      </c>
    </row>
    <row r="145" spans="1:9" ht="21" customHeight="1" x14ac:dyDescent="0.3">
      <c r="A145" s="329">
        <v>15</v>
      </c>
      <c r="B145" s="330" t="s">
        <v>819</v>
      </c>
      <c r="C145" s="331" t="s">
        <v>820</v>
      </c>
      <c r="D145" s="331" t="s">
        <v>816</v>
      </c>
      <c r="E145" s="331" t="s">
        <v>285</v>
      </c>
      <c r="F145" s="332" t="s">
        <v>821</v>
      </c>
      <c r="G145" s="333" t="s">
        <v>822</v>
      </c>
      <c r="H145" s="329" t="s">
        <v>196</v>
      </c>
      <c r="I145" s="331" t="str">
        <f>VLOOKUP($H145,'PHÂN CÔNG'!$B$7:$C$22,2,0)</f>
        <v>Hồ Sỹ Năm</v>
      </c>
    </row>
    <row r="146" spans="1:9" ht="21" customHeight="1" x14ac:dyDescent="0.3">
      <c r="A146" s="329">
        <v>16</v>
      </c>
      <c r="B146" s="330" t="s">
        <v>823</v>
      </c>
      <c r="C146" s="331" t="s">
        <v>824</v>
      </c>
      <c r="D146" s="331" t="s">
        <v>816</v>
      </c>
      <c r="E146" s="331" t="s">
        <v>285</v>
      </c>
      <c r="F146" s="332" t="s">
        <v>427</v>
      </c>
      <c r="G146" s="333" t="s">
        <v>825</v>
      </c>
      <c r="H146" s="329" t="s">
        <v>196</v>
      </c>
      <c r="I146" s="331" t="str">
        <f>VLOOKUP($H146,'PHÂN CÔNG'!$B$7:$C$22,2,0)</f>
        <v>Hồ Sỹ Năm</v>
      </c>
    </row>
    <row r="147" spans="1:9" ht="21" customHeight="1" x14ac:dyDescent="0.3">
      <c r="A147" s="329">
        <v>17</v>
      </c>
      <c r="B147" s="330" t="s">
        <v>826</v>
      </c>
      <c r="C147" s="331" t="s">
        <v>827</v>
      </c>
      <c r="D147" s="331" t="s">
        <v>828</v>
      </c>
      <c r="E147" s="331" t="s">
        <v>285</v>
      </c>
      <c r="F147" s="332" t="s">
        <v>801</v>
      </c>
      <c r="G147" s="333" t="s">
        <v>829</v>
      </c>
      <c r="H147" s="329" t="s">
        <v>196</v>
      </c>
      <c r="I147" s="331" t="str">
        <f>VLOOKUP($H147,'PHÂN CÔNG'!$B$7:$C$22,2,0)</f>
        <v>Hồ Sỹ Năm</v>
      </c>
    </row>
    <row r="148" spans="1:9" ht="21" customHeight="1" x14ac:dyDescent="0.3">
      <c r="A148" s="329">
        <v>18</v>
      </c>
      <c r="B148" s="330" t="s">
        <v>830</v>
      </c>
      <c r="C148" s="331" t="s">
        <v>831</v>
      </c>
      <c r="D148" s="331" t="s">
        <v>828</v>
      </c>
      <c r="E148" s="331" t="s">
        <v>285</v>
      </c>
      <c r="F148" s="332" t="s">
        <v>832</v>
      </c>
      <c r="G148" s="333" t="s">
        <v>833</v>
      </c>
      <c r="H148" s="329" t="s">
        <v>196</v>
      </c>
      <c r="I148" s="331" t="str">
        <f>VLOOKUP($H148,'PHÂN CÔNG'!$B$7:$C$22,2,0)</f>
        <v>Hồ Sỹ Năm</v>
      </c>
    </row>
    <row r="149" spans="1:9" ht="21" customHeight="1" x14ac:dyDescent="0.3">
      <c r="A149" s="329">
        <v>19</v>
      </c>
      <c r="B149" s="330" t="s">
        <v>834</v>
      </c>
      <c r="C149" s="331" t="s">
        <v>835</v>
      </c>
      <c r="D149" s="331" t="s">
        <v>828</v>
      </c>
      <c r="E149" s="331" t="s">
        <v>285</v>
      </c>
      <c r="F149" s="332" t="s">
        <v>836</v>
      </c>
      <c r="G149" s="333" t="s">
        <v>837</v>
      </c>
      <c r="H149" s="329" t="s">
        <v>196</v>
      </c>
      <c r="I149" s="331" t="str">
        <f>VLOOKUP($H149,'PHÂN CÔNG'!$B$7:$C$22,2,0)</f>
        <v>Hồ Sỹ Năm</v>
      </c>
    </row>
    <row r="150" spans="1:9" ht="21" customHeight="1" x14ac:dyDescent="0.3">
      <c r="A150" s="329">
        <v>20</v>
      </c>
      <c r="B150" s="330" t="s">
        <v>838</v>
      </c>
      <c r="C150" s="331" t="s">
        <v>491</v>
      </c>
      <c r="D150" s="331" t="s">
        <v>839</v>
      </c>
      <c r="E150" s="331" t="s">
        <v>285</v>
      </c>
      <c r="F150" s="332" t="s">
        <v>840</v>
      </c>
      <c r="G150" s="333" t="s">
        <v>841</v>
      </c>
      <c r="H150" s="329" t="s">
        <v>196</v>
      </c>
      <c r="I150" s="331" t="str">
        <f>VLOOKUP($H150,'PHÂN CÔNG'!$B$7:$C$22,2,0)</f>
        <v>Hồ Sỹ Năm</v>
      </c>
    </row>
    <row r="151" spans="1:9" ht="21" customHeight="1" x14ac:dyDescent="0.3">
      <c r="A151" s="329">
        <v>21</v>
      </c>
      <c r="B151" s="330" t="s">
        <v>842</v>
      </c>
      <c r="C151" s="331" t="s">
        <v>843</v>
      </c>
      <c r="D151" s="331" t="s">
        <v>844</v>
      </c>
      <c r="E151" s="331" t="s">
        <v>285</v>
      </c>
      <c r="F151" s="332" t="s">
        <v>845</v>
      </c>
      <c r="G151" s="333" t="s">
        <v>846</v>
      </c>
      <c r="H151" s="329" t="s">
        <v>196</v>
      </c>
      <c r="I151" s="331" t="str">
        <f>VLOOKUP($H151,'PHÂN CÔNG'!$B$7:$C$22,2,0)</f>
        <v>Hồ Sỹ Năm</v>
      </c>
    </row>
    <row r="152" spans="1:9" ht="21" customHeight="1" x14ac:dyDescent="0.3">
      <c r="A152" s="329">
        <v>22</v>
      </c>
      <c r="B152" s="330" t="s">
        <v>847</v>
      </c>
      <c r="C152" s="331" t="s">
        <v>848</v>
      </c>
      <c r="D152" s="331" t="s">
        <v>844</v>
      </c>
      <c r="E152" s="331" t="s">
        <v>285</v>
      </c>
      <c r="F152" s="332" t="s">
        <v>849</v>
      </c>
      <c r="G152" s="333" t="s">
        <v>850</v>
      </c>
      <c r="H152" s="329" t="s">
        <v>196</v>
      </c>
      <c r="I152" s="331" t="str">
        <f>VLOOKUP($H152,'PHÂN CÔNG'!$B$7:$C$22,2,0)</f>
        <v>Hồ Sỹ Năm</v>
      </c>
    </row>
    <row r="153" spans="1:9" ht="21" customHeight="1" x14ac:dyDescent="0.3">
      <c r="A153" s="329">
        <v>23</v>
      </c>
      <c r="B153" s="330" t="s">
        <v>851</v>
      </c>
      <c r="C153" s="331" t="s">
        <v>852</v>
      </c>
      <c r="D153" s="331" t="s">
        <v>844</v>
      </c>
      <c r="E153" s="331" t="s">
        <v>285</v>
      </c>
      <c r="F153" s="332" t="s">
        <v>853</v>
      </c>
      <c r="G153" s="333" t="s">
        <v>854</v>
      </c>
      <c r="H153" s="329" t="s">
        <v>196</v>
      </c>
      <c r="I153" s="331" t="str">
        <f>VLOOKUP($H153,'PHÂN CÔNG'!$B$7:$C$22,2,0)</f>
        <v>Hồ Sỹ Năm</v>
      </c>
    </row>
    <row r="154" spans="1:9" ht="21" customHeight="1" x14ac:dyDescent="0.3">
      <c r="A154" s="329">
        <v>24</v>
      </c>
      <c r="B154" s="330" t="s">
        <v>855</v>
      </c>
      <c r="C154" s="331" t="s">
        <v>856</v>
      </c>
      <c r="D154" s="331" t="s">
        <v>844</v>
      </c>
      <c r="E154" s="331" t="s">
        <v>285</v>
      </c>
      <c r="F154" s="332" t="s">
        <v>857</v>
      </c>
      <c r="G154" s="333" t="s">
        <v>858</v>
      </c>
      <c r="H154" s="329" t="s">
        <v>196</v>
      </c>
      <c r="I154" s="331" t="str">
        <f>VLOOKUP($H154,'PHÂN CÔNG'!$B$7:$C$22,2,0)</f>
        <v>Hồ Sỹ Năm</v>
      </c>
    </row>
    <row r="155" spans="1:9" ht="21" customHeight="1" x14ac:dyDescent="0.3">
      <c r="A155" s="329">
        <v>25</v>
      </c>
      <c r="B155" s="330" t="s">
        <v>859</v>
      </c>
      <c r="C155" s="331" t="s">
        <v>860</v>
      </c>
      <c r="D155" s="331" t="s">
        <v>844</v>
      </c>
      <c r="E155" s="331" t="s">
        <v>285</v>
      </c>
      <c r="F155" s="332" t="s">
        <v>488</v>
      </c>
      <c r="G155" s="333" t="s">
        <v>861</v>
      </c>
      <c r="H155" s="329" t="s">
        <v>196</v>
      </c>
      <c r="I155" s="331" t="str">
        <f>VLOOKUP($H155,'PHÂN CÔNG'!$B$7:$C$22,2,0)</f>
        <v>Hồ Sỹ Năm</v>
      </c>
    </row>
    <row r="156" spans="1:9" ht="21" customHeight="1" x14ac:dyDescent="0.3">
      <c r="A156" s="329">
        <v>26</v>
      </c>
      <c r="B156" s="330" t="s">
        <v>862</v>
      </c>
      <c r="C156" s="331" t="s">
        <v>831</v>
      </c>
      <c r="D156" s="331" t="s">
        <v>844</v>
      </c>
      <c r="E156" s="331" t="s">
        <v>285</v>
      </c>
      <c r="F156" s="332" t="s">
        <v>863</v>
      </c>
      <c r="G156" s="333" t="s">
        <v>864</v>
      </c>
      <c r="H156" s="329" t="s">
        <v>196</v>
      </c>
      <c r="I156" s="331" t="str">
        <f>VLOOKUP($H156,'PHÂN CÔNG'!$B$7:$C$22,2,0)</f>
        <v>Hồ Sỹ Năm</v>
      </c>
    </row>
    <row r="157" spans="1:9" ht="21" customHeight="1" x14ac:dyDescent="0.3">
      <c r="A157" s="329">
        <v>27</v>
      </c>
      <c r="B157" s="330" t="s">
        <v>865</v>
      </c>
      <c r="C157" s="331" t="s">
        <v>331</v>
      </c>
      <c r="D157" s="331" t="s">
        <v>844</v>
      </c>
      <c r="E157" s="331" t="s">
        <v>285</v>
      </c>
      <c r="F157" s="332" t="s">
        <v>348</v>
      </c>
      <c r="G157" s="333" t="s">
        <v>866</v>
      </c>
      <c r="H157" s="329" t="s">
        <v>196</v>
      </c>
      <c r="I157" s="331" t="str">
        <f>VLOOKUP($H157,'PHÂN CÔNG'!$B$7:$C$22,2,0)</f>
        <v>Hồ Sỹ Năm</v>
      </c>
    </row>
    <row r="158" spans="1:9" ht="21" customHeight="1" x14ac:dyDescent="0.3">
      <c r="A158" s="329">
        <v>28</v>
      </c>
      <c r="B158" s="330" t="s">
        <v>867</v>
      </c>
      <c r="C158" s="331" t="s">
        <v>868</v>
      </c>
      <c r="D158" s="331" t="s">
        <v>844</v>
      </c>
      <c r="E158" s="331" t="s">
        <v>285</v>
      </c>
      <c r="F158" s="332" t="s">
        <v>621</v>
      </c>
      <c r="G158" s="333" t="s">
        <v>869</v>
      </c>
      <c r="H158" s="329" t="s">
        <v>196</v>
      </c>
      <c r="I158" s="331" t="str">
        <f>VLOOKUP($H158,'PHÂN CÔNG'!$B$7:$C$22,2,0)</f>
        <v>Hồ Sỹ Năm</v>
      </c>
    </row>
    <row r="159" spans="1:9" ht="21" customHeight="1" x14ac:dyDescent="0.3">
      <c r="A159" s="329">
        <v>29</v>
      </c>
      <c r="B159" s="330" t="s">
        <v>870</v>
      </c>
      <c r="C159" s="331" t="s">
        <v>871</v>
      </c>
      <c r="D159" s="331" t="s">
        <v>872</v>
      </c>
      <c r="E159" s="331" t="s">
        <v>285</v>
      </c>
      <c r="F159" s="332" t="s">
        <v>873</v>
      </c>
      <c r="G159" s="333" t="s">
        <v>874</v>
      </c>
      <c r="H159" s="329" t="s">
        <v>196</v>
      </c>
      <c r="I159" s="331" t="str">
        <f>VLOOKUP($H159,'PHÂN CÔNG'!$B$7:$C$22,2,0)</f>
        <v>Hồ Sỹ Năm</v>
      </c>
    </row>
    <row r="160" spans="1:9" ht="21" customHeight="1" x14ac:dyDescent="0.3">
      <c r="A160" s="329">
        <v>30</v>
      </c>
      <c r="B160" s="330" t="s">
        <v>875</v>
      </c>
      <c r="C160" s="331" t="s">
        <v>876</v>
      </c>
      <c r="D160" s="331" t="s">
        <v>872</v>
      </c>
      <c r="E160" s="331" t="s">
        <v>285</v>
      </c>
      <c r="F160" s="332" t="s">
        <v>303</v>
      </c>
      <c r="G160" s="333" t="s">
        <v>877</v>
      </c>
      <c r="H160" s="329" t="s">
        <v>196</v>
      </c>
      <c r="I160" s="331" t="str">
        <f>VLOOKUP($H160,'PHÂN CÔNG'!$B$7:$C$22,2,0)</f>
        <v>Hồ Sỹ Năm</v>
      </c>
    </row>
    <row r="161" spans="1:9" ht="21" customHeight="1" x14ac:dyDescent="0.3">
      <c r="A161" s="329">
        <v>31</v>
      </c>
      <c r="B161" s="330" t="s">
        <v>878</v>
      </c>
      <c r="C161" s="331" t="s">
        <v>879</v>
      </c>
      <c r="D161" s="331" t="s">
        <v>872</v>
      </c>
      <c r="E161" s="331" t="s">
        <v>285</v>
      </c>
      <c r="F161" s="332" t="s">
        <v>681</v>
      </c>
      <c r="G161" s="333" t="s">
        <v>880</v>
      </c>
      <c r="H161" s="329" t="s">
        <v>196</v>
      </c>
      <c r="I161" s="331" t="str">
        <f>VLOOKUP($H161,'PHÂN CÔNG'!$B$7:$C$22,2,0)</f>
        <v>Hồ Sỹ Năm</v>
      </c>
    </row>
    <row r="162" spans="1:9" ht="21" customHeight="1" x14ac:dyDescent="0.3">
      <c r="A162" s="329">
        <v>32</v>
      </c>
      <c r="B162" s="330" t="s">
        <v>881</v>
      </c>
      <c r="C162" s="331" t="s">
        <v>882</v>
      </c>
      <c r="D162" s="331" t="s">
        <v>872</v>
      </c>
      <c r="E162" s="331" t="s">
        <v>285</v>
      </c>
      <c r="F162" s="332" t="s">
        <v>883</v>
      </c>
      <c r="G162" s="333" t="s">
        <v>884</v>
      </c>
      <c r="H162" s="329" t="s">
        <v>196</v>
      </c>
      <c r="I162" s="331" t="str">
        <f>VLOOKUP($H162,'PHÂN CÔNG'!$B$7:$C$22,2,0)</f>
        <v>Hồ Sỹ Năm</v>
      </c>
    </row>
    <row r="163" spans="1:9" ht="21" customHeight="1" x14ac:dyDescent="0.3">
      <c r="A163" s="329">
        <v>33</v>
      </c>
      <c r="B163" s="330" t="s">
        <v>885</v>
      </c>
      <c r="C163" s="331" t="s">
        <v>886</v>
      </c>
      <c r="D163" s="331" t="s">
        <v>872</v>
      </c>
      <c r="E163" s="331" t="s">
        <v>285</v>
      </c>
      <c r="F163" s="332" t="s">
        <v>887</v>
      </c>
      <c r="G163" s="333" t="s">
        <v>888</v>
      </c>
      <c r="H163" s="329" t="s">
        <v>196</v>
      </c>
      <c r="I163" s="331" t="str">
        <f>VLOOKUP($H163,'PHÂN CÔNG'!$B$7:$C$22,2,0)</f>
        <v>Hồ Sỹ Năm</v>
      </c>
    </row>
    <row r="164" spans="1:9" ht="21" customHeight="1" x14ac:dyDescent="0.3">
      <c r="A164" s="329">
        <v>34</v>
      </c>
      <c r="B164" s="330" t="s">
        <v>889</v>
      </c>
      <c r="C164" s="331" t="s">
        <v>890</v>
      </c>
      <c r="D164" s="331" t="s">
        <v>872</v>
      </c>
      <c r="E164" s="331" t="s">
        <v>285</v>
      </c>
      <c r="F164" s="332" t="s">
        <v>891</v>
      </c>
      <c r="G164" s="333" t="s">
        <v>892</v>
      </c>
      <c r="H164" s="329" t="s">
        <v>196</v>
      </c>
      <c r="I164" s="331" t="str">
        <f>VLOOKUP($H164,'PHÂN CÔNG'!$B$7:$C$22,2,0)</f>
        <v>Hồ Sỹ Năm</v>
      </c>
    </row>
    <row r="165" spans="1:9" ht="21" customHeight="1" x14ac:dyDescent="0.3">
      <c r="A165" s="329">
        <v>35</v>
      </c>
      <c r="B165" s="330" t="s">
        <v>893</v>
      </c>
      <c r="C165" s="331" t="s">
        <v>331</v>
      </c>
      <c r="D165" s="331" t="s">
        <v>872</v>
      </c>
      <c r="E165" s="331" t="s">
        <v>285</v>
      </c>
      <c r="F165" s="332" t="s">
        <v>894</v>
      </c>
      <c r="G165" s="333" t="s">
        <v>895</v>
      </c>
      <c r="H165" s="329" t="s">
        <v>196</v>
      </c>
      <c r="I165" s="331" t="str">
        <f>VLOOKUP($H165,'PHÂN CÔNG'!$B$7:$C$22,2,0)</f>
        <v>Hồ Sỹ Năm</v>
      </c>
    </row>
    <row r="166" spans="1:9" ht="21" customHeight="1" x14ac:dyDescent="0.3">
      <c r="A166" s="329">
        <v>36</v>
      </c>
      <c r="B166" s="330" t="s">
        <v>896</v>
      </c>
      <c r="C166" s="331" t="s">
        <v>458</v>
      </c>
      <c r="D166" s="331" t="s">
        <v>872</v>
      </c>
      <c r="E166" s="331" t="s">
        <v>285</v>
      </c>
      <c r="F166" s="332" t="s">
        <v>897</v>
      </c>
      <c r="G166" s="333" t="s">
        <v>898</v>
      </c>
      <c r="H166" s="329" t="s">
        <v>196</v>
      </c>
      <c r="I166" s="331" t="str">
        <f>VLOOKUP($H166,'PHÂN CÔNG'!$B$7:$C$22,2,0)</f>
        <v>Hồ Sỹ Năm</v>
      </c>
    </row>
    <row r="167" spans="1:9" ht="21" customHeight="1" x14ac:dyDescent="0.3">
      <c r="A167" s="329">
        <v>37</v>
      </c>
      <c r="B167" s="330" t="s">
        <v>899</v>
      </c>
      <c r="C167" s="331" t="s">
        <v>900</v>
      </c>
      <c r="D167" s="331" t="s">
        <v>901</v>
      </c>
      <c r="E167" s="331" t="s">
        <v>285</v>
      </c>
      <c r="F167" s="332" t="s">
        <v>902</v>
      </c>
      <c r="G167" s="333" t="s">
        <v>903</v>
      </c>
      <c r="H167" s="329" t="s">
        <v>196</v>
      </c>
      <c r="I167" s="331" t="str">
        <f>VLOOKUP($H167,'PHÂN CÔNG'!$B$7:$C$22,2,0)</f>
        <v>Hồ Sỹ Năm</v>
      </c>
    </row>
    <row r="168" spans="1:9" ht="21" customHeight="1" x14ac:dyDescent="0.3">
      <c r="A168" s="329">
        <v>38</v>
      </c>
      <c r="B168" s="330" t="s">
        <v>904</v>
      </c>
      <c r="C168" s="331" t="s">
        <v>905</v>
      </c>
      <c r="D168" s="331" t="s">
        <v>906</v>
      </c>
      <c r="E168" s="331" t="s">
        <v>285</v>
      </c>
      <c r="F168" s="332" t="s">
        <v>907</v>
      </c>
      <c r="G168" s="333" t="s">
        <v>908</v>
      </c>
      <c r="H168" s="329" t="s">
        <v>196</v>
      </c>
      <c r="I168" s="331" t="str">
        <f>VLOOKUP($H168,'PHÂN CÔNG'!$B$7:$C$22,2,0)</f>
        <v>Hồ Sỹ Năm</v>
      </c>
    </row>
    <row r="169" spans="1:9" ht="21" customHeight="1" x14ac:dyDescent="0.3">
      <c r="A169" s="329">
        <v>39</v>
      </c>
      <c r="B169" s="330" t="s">
        <v>909</v>
      </c>
      <c r="C169" s="331" t="s">
        <v>910</v>
      </c>
      <c r="D169" s="331" t="s">
        <v>911</v>
      </c>
      <c r="E169" s="331" t="s">
        <v>285</v>
      </c>
      <c r="F169" s="332" t="s">
        <v>912</v>
      </c>
      <c r="G169" s="333" t="s">
        <v>913</v>
      </c>
      <c r="H169" s="329" t="s">
        <v>196</v>
      </c>
      <c r="I169" s="331" t="str">
        <f>VLOOKUP($H169,'PHÂN CÔNG'!$B$7:$C$22,2,0)</f>
        <v>Hồ Sỹ Năm</v>
      </c>
    </row>
    <row r="170" spans="1:9" ht="21" customHeight="1" x14ac:dyDescent="0.3">
      <c r="A170" s="329">
        <v>40</v>
      </c>
      <c r="B170" s="330" t="s">
        <v>914</v>
      </c>
      <c r="C170" s="331" t="s">
        <v>402</v>
      </c>
      <c r="D170" s="331" t="s">
        <v>911</v>
      </c>
      <c r="E170" s="331" t="s">
        <v>285</v>
      </c>
      <c r="F170" s="332" t="s">
        <v>915</v>
      </c>
      <c r="G170" s="333" t="s">
        <v>916</v>
      </c>
      <c r="H170" s="329" t="s">
        <v>196</v>
      </c>
      <c r="I170" s="331" t="str">
        <f>VLOOKUP($H170,'PHÂN CÔNG'!$B$7:$C$22,2,0)</f>
        <v>Hồ Sỹ Năm</v>
      </c>
    </row>
    <row r="171" spans="1:9" ht="21" customHeight="1" x14ac:dyDescent="0.3">
      <c r="A171" s="329">
        <v>1</v>
      </c>
      <c r="B171" s="330" t="s">
        <v>917</v>
      </c>
      <c r="C171" s="331" t="s">
        <v>918</v>
      </c>
      <c r="D171" s="331" t="s">
        <v>919</v>
      </c>
      <c r="E171" s="331" t="s">
        <v>285</v>
      </c>
      <c r="F171" s="332" t="s">
        <v>920</v>
      </c>
      <c r="G171" s="333" t="s">
        <v>921</v>
      </c>
      <c r="H171" s="329" t="s">
        <v>191</v>
      </c>
      <c r="I171" s="331" t="str">
        <f>VLOOKUP($H171,'PHÂN CÔNG'!$B$7:$C$22,2,0)</f>
        <v>Lê Minh Thanh</v>
      </c>
    </row>
    <row r="172" spans="1:9" ht="21" customHeight="1" x14ac:dyDescent="0.3">
      <c r="A172" s="329">
        <v>2</v>
      </c>
      <c r="B172" s="330" t="s">
        <v>922</v>
      </c>
      <c r="C172" s="331" t="s">
        <v>923</v>
      </c>
      <c r="D172" s="331" t="s">
        <v>924</v>
      </c>
      <c r="E172" s="331" t="s">
        <v>285</v>
      </c>
      <c r="F172" s="332" t="s">
        <v>883</v>
      </c>
      <c r="G172" s="333" t="s">
        <v>925</v>
      </c>
      <c r="H172" s="329" t="s">
        <v>191</v>
      </c>
      <c r="I172" s="331" t="str">
        <f>VLOOKUP($H172,'PHÂN CÔNG'!$B$7:$C$22,2,0)</f>
        <v>Lê Minh Thanh</v>
      </c>
    </row>
    <row r="173" spans="1:9" ht="21" customHeight="1" x14ac:dyDescent="0.3">
      <c r="A173" s="329">
        <v>3</v>
      </c>
      <c r="B173" s="330" t="s">
        <v>926</v>
      </c>
      <c r="C173" s="331" t="s">
        <v>927</v>
      </c>
      <c r="D173" s="331" t="s">
        <v>924</v>
      </c>
      <c r="E173" s="331" t="s">
        <v>285</v>
      </c>
      <c r="F173" s="332" t="s">
        <v>928</v>
      </c>
      <c r="G173" s="333" t="s">
        <v>929</v>
      </c>
      <c r="H173" s="329" t="s">
        <v>191</v>
      </c>
      <c r="I173" s="331" t="str">
        <f>VLOOKUP($H173,'PHÂN CÔNG'!$B$7:$C$22,2,0)</f>
        <v>Lê Minh Thanh</v>
      </c>
    </row>
    <row r="174" spans="1:9" ht="21" customHeight="1" x14ac:dyDescent="0.3">
      <c r="A174" s="329">
        <v>4</v>
      </c>
      <c r="B174" s="330" t="s">
        <v>930</v>
      </c>
      <c r="C174" s="331" t="s">
        <v>927</v>
      </c>
      <c r="D174" s="331" t="s">
        <v>924</v>
      </c>
      <c r="E174" s="331" t="s">
        <v>285</v>
      </c>
      <c r="F174" s="332" t="s">
        <v>931</v>
      </c>
      <c r="G174" s="333" t="s">
        <v>932</v>
      </c>
      <c r="H174" s="329" t="s">
        <v>191</v>
      </c>
      <c r="I174" s="331" t="str">
        <f>VLOOKUP($H174,'PHÂN CÔNG'!$B$7:$C$22,2,0)</f>
        <v>Lê Minh Thanh</v>
      </c>
    </row>
    <row r="175" spans="1:9" ht="21" customHeight="1" x14ac:dyDescent="0.3">
      <c r="A175" s="329">
        <v>5</v>
      </c>
      <c r="B175" s="330" t="s">
        <v>933</v>
      </c>
      <c r="C175" s="331" t="s">
        <v>491</v>
      </c>
      <c r="D175" s="331" t="s">
        <v>924</v>
      </c>
      <c r="E175" s="331" t="s">
        <v>285</v>
      </c>
      <c r="F175" s="332" t="s">
        <v>915</v>
      </c>
      <c r="G175" s="333" t="s">
        <v>934</v>
      </c>
      <c r="H175" s="329" t="s">
        <v>191</v>
      </c>
      <c r="I175" s="331" t="str">
        <f>VLOOKUP($H175,'PHÂN CÔNG'!$B$7:$C$22,2,0)</f>
        <v>Lê Minh Thanh</v>
      </c>
    </row>
    <row r="176" spans="1:9" ht="21" customHeight="1" x14ac:dyDescent="0.3">
      <c r="A176" s="329">
        <v>6</v>
      </c>
      <c r="B176" s="330" t="s">
        <v>935</v>
      </c>
      <c r="C176" s="331" t="s">
        <v>936</v>
      </c>
      <c r="D176" s="331" t="s">
        <v>924</v>
      </c>
      <c r="E176" s="331" t="s">
        <v>285</v>
      </c>
      <c r="F176" s="332" t="s">
        <v>937</v>
      </c>
      <c r="G176" s="333" t="s">
        <v>938</v>
      </c>
      <c r="H176" s="329" t="s">
        <v>191</v>
      </c>
      <c r="I176" s="331" t="str">
        <f>VLOOKUP($H176,'PHÂN CÔNG'!$B$7:$C$22,2,0)</f>
        <v>Lê Minh Thanh</v>
      </c>
    </row>
    <row r="177" spans="1:9" ht="21" customHeight="1" x14ac:dyDescent="0.3">
      <c r="A177" s="329">
        <v>7</v>
      </c>
      <c r="B177" s="330" t="s">
        <v>939</v>
      </c>
      <c r="C177" s="331" t="s">
        <v>440</v>
      </c>
      <c r="D177" s="331" t="s">
        <v>924</v>
      </c>
      <c r="E177" s="331" t="s">
        <v>285</v>
      </c>
      <c r="F177" s="332" t="s">
        <v>940</v>
      </c>
      <c r="G177" s="333" t="s">
        <v>941</v>
      </c>
      <c r="H177" s="329" t="s">
        <v>191</v>
      </c>
      <c r="I177" s="331" t="str">
        <f>VLOOKUP($H177,'PHÂN CÔNG'!$B$7:$C$22,2,0)</f>
        <v>Lê Minh Thanh</v>
      </c>
    </row>
    <row r="178" spans="1:9" ht="21" customHeight="1" x14ac:dyDescent="0.3">
      <c r="A178" s="329">
        <v>8</v>
      </c>
      <c r="B178" s="330" t="s">
        <v>942</v>
      </c>
      <c r="C178" s="331" t="s">
        <v>943</v>
      </c>
      <c r="D178" s="331" t="s">
        <v>924</v>
      </c>
      <c r="E178" s="331" t="s">
        <v>285</v>
      </c>
      <c r="F178" s="332" t="s">
        <v>944</v>
      </c>
      <c r="G178" s="333" t="s">
        <v>945</v>
      </c>
      <c r="H178" s="329" t="s">
        <v>191</v>
      </c>
      <c r="I178" s="331" t="str">
        <f>VLOOKUP($H178,'PHÂN CÔNG'!$B$7:$C$22,2,0)</f>
        <v>Lê Minh Thanh</v>
      </c>
    </row>
    <row r="179" spans="1:9" ht="21" customHeight="1" x14ac:dyDescent="0.3">
      <c r="A179" s="329">
        <v>9</v>
      </c>
      <c r="B179" s="330" t="s">
        <v>946</v>
      </c>
      <c r="C179" s="331" t="s">
        <v>947</v>
      </c>
      <c r="D179" s="331" t="s">
        <v>924</v>
      </c>
      <c r="E179" s="331" t="s">
        <v>285</v>
      </c>
      <c r="F179" s="332" t="s">
        <v>812</v>
      </c>
      <c r="G179" s="333" t="s">
        <v>948</v>
      </c>
      <c r="H179" s="329" t="s">
        <v>191</v>
      </c>
      <c r="I179" s="331" t="str">
        <f>VLOOKUP($H179,'PHÂN CÔNG'!$B$7:$C$22,2,0)</f>
        <v>Lê Minh Thanh</v>
      </c>
    </row>
    <row r="180" spans="1:9" ht="21" customHeight="1" x14ac:dyDescent="0.3">
      <c r="A180" s="329">
        <v>10</v>
      </c>
      <c r="B180" s="330" t="s">
        <v>949</v>
      </c>
      <c r="C180" s="331" t="s">
        <v>950</v>
      </c>
      <c r="D180" s="331" t="s">
        <v>924</v>
      </c>
      <c r="E180" s="331" t="s">
        <v>285</v>
      </c>
      <c r="F180" s="332" t="s">
        <v>471</v>
      </c>
      <c r="G180" s="333" t="s">
        <v>951</v>
      </c>
      <c r="H180" s="329" t="s">
        <v>191</v>
      </c>
      <c r="I180" s="331" t="str">
        <f>VLOOKUP($H180,'PHÂN CÔNG'!$B$7:$C$22,2,0)</f>
        <v>Lê Minh Thanh</v>
      </c>
    </row>
    <row r="181" spans="1:9" ht="21" customHeight="1" x14ac:dyDescent="0.3">
      <c r="A181" s="329">
        <v>11</v>
      </c>
      <c r="B181" s="330" t="s">
        <v>952</v>
      </c>
      <c r="C181" s="331" t="s">
        <v>760</v>
      </c>
      <c r="D181" s="331" t="s">
        <v>953</v>
      </c>
      <c r="E181" s="331" t="s">
        <v>285</v>
      </c>
      <c r="F181" s="332" t="s">
        <v>782</v>
      </c>
      <c r="G181" s="333" t="s">
        <v>954</v>
      </c>
      <c r="H181" s="329" t="s">
        <v>191</v>
      </c>
      <c r="I181" s="331" t="str">
        <f>VLOOKUP($H181,'PHÂN CÔNG'!$B$7:$C$22,2,0)</f>
        <v>Lê Minh Thanh</v>
      </c>
    </row>
    <row r="182" spans="1:9" ht="21" customHeight="1" x14ac:dyDescent="0.3">
      <c r="A182" s="329">
        <v>12</v>
      </c>
      <c r="B182" s="330" t="s">
        <v>955</v>
      </c>
      <c r="C182" s="331" t="s">
        <v>956</v>
      </c>
      <c r="D182" s="331" t="s">
        <v>957</v>
      </c>
      <c r="E182" s="331" t="s">
        <v>285</v>
      </c>
      <c r="F182" s="332" t="s">
        <v>332</v>
      </c>
      <c r="G182" s="333" t="s">
        <v>958</v>
      </c>
      <c r="H182" s="329" t="s">
        <v>191</v>
      </c>
      <c r="I182" s="331" t="str">
        <f>VLOOKUP($H182,'PHÂN CÔNG'!$B$7:$C$22,2,0)</f>
        <v>Lê Minh Thanh</v>
      </c>
    </row>
    <row r="183" spans="1:9" ht="21" customHeight="1" x14ac:dyDescent="0.3">
      <c r="A183" s="329">
        <v>13</v>
      </c>
      <c r="B183" s="330" t="s">
        <v>959</v>
      </c>
      <c r="C183" s="331" t="s">
        <v>960</v>
      </c>
      <c r="D183" s="331" t="s">
        <v>957</v>
      </c>
      <c r="E183" s="331" t="s">
        <v>285</v>
      </c>
      <c r="F183" s="332" t="s">
        <v>961</v>
      </c>
      <c r="G183" s="333" t="s">
        <v>962</v>
      </c>
      <c r="H183" s="329" t="s">
        <v>191</v>
      </c>
      <c r="I183" s="331" t="str">
        <f>VLOOKUP($H183,'PHÂN CÔNG'!$B$7:$C$22,2,0)</f>
        <v>Lê Minh Thanh</v>
      </c>
    </row>
    <row r="184" spans="1:9" ht="21" customHeight="1" x14ac:dyDescent="0.3">
      <c r="A184" s="329">
        <v>14</v>
      </c>
      <c r="B184" s="330" t="s">
        <v>963</v>
      </c>
      <c r="C184" s="331" t="s">
        <v>964</v>
      </c>
      <c r="D184" s="331" t="s">
        <v>965</v>
      </c>
      <c r="E184" s="331" t="s">
        <v>285</v>
      </c>
      <c r="F184" s="332" t="s">
        <v>966</v>
      </c>
      <c r="G184" s="333" t="s">
        <v>967</v>
      </c>
      <c r="H184" s="329" t="s">
        <v>191</v>
      </c>
      <c r="I184" s="331" t="str">
        <f>VLOOKUP($H184,'PHÂN CÔNG'!$B$7:$C$22,2,0)</f>
        <v>Lê Minh Thanh</v>
      </c>
    </row>
    <row r="185" spans="1:9" ht="21" customHeight="1" x14ac:dyDescent="0.3">
      <c r="A185" s="329">
        <v>15</v>
      </c>
      <c r="B185" s="330" t="s">
        <v>968</v>
      </c>
      <c r="C185" s="331" t="s">
        <v>969</v>
      </c>
      <c r="D185" s="331" t="s">
        <v>970</v>
      </c>
      <c r="E185" s="331" t="s">
        <v>285</v>
      </c>
      <c r="F185" s="332" t="s">
        <v>971</v>
      </c>
      <c r="G185" s="333" t="s">
        <v>972</v>
      </c>
      <c r="H185" s="329" t="s">
        <v>191</v>
      </c>
      <c r="I185" s="331" t="str">
        <f>VLOOKUP($H185,'PHÂN CÔNG'!$B$7:$C$22,2,0)</f>
        <v>Lê Minh Thanh</v>
      </c>
    </row>
    <row r="186" spans="1:9" ht="21" customHeight="1" x14ac:dyDescent="0.3">
      <c r="A186" s="329">
        <v>16</v>
      </c>
      <c r="B186" s="330" t="s">
        <v>973</v>
      </c>
      <c r="C186" s="331" t="s">
        <v>974</v>
      </c>
      <c r="D186" s="331" t="s">
        <v>975</v>
      </c>
      <c r="E186" s="331" t="s">
        <v>285</v>
      </c>
      <c r="F186" s="332" t="s">
        <v>455</v>
      </c>
      <c r="G186" s="333" t="s">
        <v>976</v>
      </c>
      <c r="H186" s="329" t="s">
        <v>191</v>
      </c>
      <c r="I186" s="331" t="str">
        <f>VLOOKUP($H186,'PHÂN CÔNG'!$B$7:$C$22,2,0)</f>
        <v>Lê Minh Thanh</v>
      </c>
    </row>
    <row r="187" spans="1:9" ht="21" customHeight="1" x14ac:dyDescent="0.3">
      <c r="A187" s="329">
        <v>17</v>
      </c>
      <c r="B187" s="330" t="s">
        <v>977</v>
      </c>
      <c r="C187" s="331" t="s">
        <v>882</v>
      </c>
      <c r="D187" s="331" t="s">
        <v>978</v>
      </c>
      <c r="E187" s="331" t="s">
        <v>285</v>
      </c>
      <c r="F187" s="332" t="s">
        <v>463</v>
      </c>
      <c r="G187" s="333" t="s">
        <v>979</v>
      </c>
      <c r="H187" s="329" t="s">
        <v>191</v>
      </c>
      <c r="I187" s="331" t="str">
        <f>VLOOKUP($H187,'PHÂN CÔNG'!$B$7:$C$22,2,0)</f>
        <v>Lê Minh Thanh</v>
      </c>
    </row>
    <row r="188" spans="1:9" ht="21" customHeight="1" x14ac:dyDescent="0.3">
      <c r="A188" s="329">
        <v>18</v>
      </c>
      <c r="B188" s="330" t="s">
        <v>980</v>
      </c>
      <c r="C188" s="331" t="s">
        <v>981</v>
      </c>
      <c r="D188" s="331" t="s">
        <v>978</v>
      </c>
      <c r="E188" s="331" t="s">
        <v>285</v>
      </c>
      <c r="F188" s="332" t="s">
        <v>357</v>
      </c>
      <c r="G188" s="333" t="s">
        <v>982</v>
      </c>
      <c r="H188" s="329" t="s">
        <v>191</v>
      </c>
      <c r="I188" s="331" t="str">
        <f>VLOOKUP($H188,'PHÂN CÔNG'!$B$7:$C$22,2,0)</f>
        <v>Lê Minh Thanh</v>
      </c>
    </row>
    <row r="189" spans="1:9" ht="21" customHeight="1" x14ac:dyDescent="0.3">
      <c r="A189" s="329">
        <v>19</v>
      </c>
      <c r="B189" s="330" t="s">
        <v>983</v>
      </c>
      <c r="C189" s="331" t="s">
        <v>984</v>
      </c>
      <c r="D189" s="331" t="s">
        <v>978</v>
      </c>
      <c r="E189" s="331" t="s">
        <v>285</v>
      </c>
      <c r="F189" s="332" t="s">
        <v>985</v>
      </c>
      <c r="G189" s="333" t="s">
        <v>986</v>
      </c>
      <c r="H189" s="329" t="s">
        <v>191</v>
      </c>
      <c r="I189" s="331" t="str">
        <f>VLOOKUP($H189,'PHÂN CÔNG'!$B$7:$C$22,2,0)</f>
        <v>Lê Minh Thanh</v>
      </c>
    </row>
    <row r="190" spans="1:9" ht="21" customHeight="1" x14ac:dyDescent="0.3">
      <c r="A190" s="329">
        <v>20</v>
      </c>
      <c r="B190" s="330" t="s">
        <v>987</v>
      </c>
      <c r="C190" s="331" t="s">
        <v>988</v>
      </c>
      <c r="D190" s="331" t="s">
        <v>978</v>
      </c>
      <c r="E190" s="331" t="s">
        <v>285</v>
      </c>
      <c r="F190" s="332" t="s">
        <v>989</v>
      </c>
      <c r="G190" s="333" t="s">
        <v>990</v>
      </c>
      <c r="H190" s="329" t="s">
        <v>191</v>
      </c>
      <c r="I190" s="331" t="str">
        <f>VLOOKUP($H190,'PHÂN CÔNG'!$B$7:$C$22,2,0)</f>
        <v>Lê Minh Thanh</v>
      </c>
    </row>
    <row r="191" spans="1:9" ht="21" customHeight="1" x14ac:dyDescent="0.3">
      <c r="A191" s="329">
        <v>21</v>
      </c>
      <c r="B191" s="330" t="s">
        <v>991</v>
      </c>
      <c r="C191" s="331" t="s">
        <v>343</v>
      </c>
      <c r="D191" s="331" t="s">
        <v>978</v>
      </c>
      <c r="E191" s="331" t="s">
        <v>285</v>
      </c>
      <c r="F191" s="332" t="s">
        <v>496</v>
      </c>
      <c r="G191" s="333" t="s">
        <v>992</v>
      </c>
      <c r="H191" s="329" t="s">
        <v>191</v>
      </c>
      <c r="I191" s="331" t="str">
        <f>VLOOKUP($H191,'PHÂN CÔNG'!$B$7:$C$22,2,0)</f>
        <v>Lê Minh Thanh</v>
      </c>
    </row>
    <row r="192" spans="1:9" ht="21" customHeight="1" x14ac:dyDescent="0.3">
      <c r="A192" s="329">
        <v>22</v>
      </c>
      <c r="B192" s="330" t="s">
        <v>993</v>
      </c>
      <c r="C192" s="331" t="s">
        <v>994</v>
      </c>
      <c r="D192" s="331" t="s">
        <v>978</v>
      </c>
      <c r="E192" s="331" t="s">
        <v>285</v>
      </c>
      <c r="F192" s="332" t="s">
        <v>995</v>
      </c>
      <c r="G192" s="333" t="s">
        <v>996</v>
      </c>
      <c r="H192" s="329" t="s">
        <v>191</v>
      </c>
      <c r="I192" s="331" t="str">
        <f>VLOOKUP($H192,'PHÂN CÔNG'!$B$7:$C$22,2,0)</f>
        <v>Lê Minh Thanh</v>
      </c>
    </row>
    <row r="193" spans="1:9" ht="21" customHeight="1" x14ac:dyDescent="0.3">
      <c r="A193" s="329">
        <v>23</v>
      </c>
      <c r="B193" s="330" t="s">
        <v>997</v>
      </c>
      <c r="C193" s="331" t="s">
        <v>998</v>
      </c>
      <c r="D193" s="331" t="s">
        <v>285</v>
      </c>
      <c r="E193" s="331" t="s">
        <v>285</v>
      </c>
      <c r="F193" s="332" t="s">
        <v>999</v>
      </c>
      <c r="G193" s="333" t="s">
        <v>1000</v>
      </c>
      <c r="H193" s="329" t="s">
        <v>191</v>
      </c>
      <c r="I193" s="331" t="str">
        <f>VLOOKUP($H193,'PHÂN CÔNG'!$B$7:$C$22,2,0)</f>
        <v>Lê Minh Thanh</v>
      </c>
    </row>
    <row r="194" spans="1:9" ht="21" customHeight="1" x14ac:dyDescent="0.3">
      <c r="A194" s="329">
        <v>24</v>
      </c>
      <c r="B194" s="330" t="s">
        <v>1001</v>
      </c>
      <c r="C194" s="331" t="s">
        <v>1002</v>
      </c>
      <c r="D194" s="331" t="s">
        <v>285</v>
      </c>
      <c r="E194" s="331" t="s">
        <v>285</v>
      </c>
      <c r="F194" s="332" t="s">
        <v>1003</v>
      </c>
      <c r="G194" s="333" t="s">
        <v>1004</v>
      </c>
      <c r="H194" s="329" t="s">
        <v>191</v>
      </c>
      <c r="I194" s="331" t="str">
        <f>VLOOKUP($H194,'PHÂN CÔNG'!$B$7:$C$22,2,0)</f>
        <v>Lê Minh Thanh</v>
      </c>
    </row>
    <row r="195" spans="1:9" ht="21" customHeight="1" x14ac:dyDescent="0.3">
      <c r="A195" s="329">
        <v>25</v>
      </c>
      <c r="B195" s="330" t="s">
        <v>1005</v>
      </c>
      <c r="C195" s="331" t="s">
        <v>1006</v>
      </c>
      <c r="D195" s="331" t="s">
        <v>285</v>
      </c>
      <c r="E195" s="331" t="s">
        <v>285</v>
      </c>
      <c r="F195" s="332" t="s">
        <v>808</v>
      </c>
      <c r="G195" s="333" t="s">
        <v>1007</v>
      </c>
      <c r="H195" s="329" t="s">
        <v>191</v>
      </c>
      <c r="I195" s="331" t="str">
        <f>VLOOKUP($H195,'PHÂN CÔNG'!$B$7:$C$22,2,0)</f>
        <v>Lê Minh Thanh</v>
      </c>
    </row>
    <row r="196" spans="1:9" ht="21" customHeight="1" x14ac:dyDescent="0.3">
      <c r="A196" s="329">
        <v>26</v>
      </c>
      <c r="B196" s="330" t="s">
        <v>1008</v>
      </c>
      <c r="C196" s="331" t="s">
        <v>1009</v>
      </c>
      <c r="D196" s="331" t="s">
        <v>1010</v>
      </c>
      <c r="E196" s="331" t="s">
        <v>285</v>
      </c>
      <c r="F196" s="332" t="s">
        <v>1011</v>
      </c>
      <c r="G196" s="333" t="s">
        <v>1012</v>
      </c>
      <c r="H196" s="329" t="s">
        <v>191</v>
      </c>
      <c r="I196" s="331" t="str">
        <f>VLOOKUP($H196,'PHÂN CÔNG'!$B$7:$C$22,2,0)</f>
        <v>Lê Minh Thanh</v>
      </c>
    </row>
    <row r="197" spans="1:9" ht="21" customHeight="1" x14ac:dyDescent="0.3">
      <c r="A197" s="329">
        <v>27</v>
      </c>
      <c r="B197" s="330" t="s">
        <v>1013</v>
      </c>
      <c r="C197" s="331" t="s">
        <v>1014</v>
      </c>
      <c r="D197" s="331" t="s">
        <v>1010</v>
      </c>
      <c r="E197" s="331" t="s">
        <v>285</v>
      </c>
      <c r="F197" s="332" t="s">
        <v>1015</v>
      </c>
      <c r="G197" s="333" t="s">
        <v>1016</v>
      </c>
      <c r="H197" s="329" t="s">
        <v>191</v>
      </c>
      <c r="I197" s="331" t="str">
        <f>VLOOKUP($H197,'PHÂN CÔNG'!$B$7:$C$22,2,0)</f>
        <v>Lê Minh Thanh</v>
      </c>
    </row>
    <row r="198" spans="1:9" ht="21" customHeight="1" x14ac:dyDescent="0.3">
      <c r="A198" s="329">
        <v>28</v>
      </c>
      <c r="B198" s="330" t="s">
        <v>1017</v>
      </c>
      <c r="C198" s="331" t="s">
        <v>1018</v>
      </c>
      <c r="D198" s="331" t="s">
        <v>1010</v>
      </c>
      <c r="E198" s="331" t="s">
        <v>285</v>
      </c>
      <c r="F198" s="332" t="s">
        <v>488</v>
      </c>
      <c r="G198" s="333" t="s">
        <v>1019</v>
      </c>
      <c r="H198" s="329" t="s">
        <v>191</v>
      </c>
      <c r="I198" s="331" t="str">
        <f>VLOOKUP($H198,'PHÂN CÔNG'!$B$7:$C$22,2,0)</f>
        <v>Lê Minh Thanh</v>
      </c>
    </row>
    <row r="199" spans="1:9" ht="21" customHeight="1" x14ac:dyDescent="0.3">
      <c r="A199" s="329">
        <v>29</v>
      </c>
      <c r="B199" s="330" t="s">
        <v>1020</v>
      </c>
      <c r="C199" s="331" t="s">
        <v>1021</v>
      </c>
      <c r="D199" s="331" t="s">
        <v>1022</v>
      </c>
      <c r="E199" s="331" t="s">
        <v>285</v>
      </c>
      <c r="F199" s="332" t="s">
        <v>1023</v>
      </c>
      <c r="G199" s="333" t="s">
        <v>1024</v>
      </c>
      <c r="H199" s="329" t="s">
        <v>191</v>
      </c>
      <c r="I199" s="331" t="str">
        <f>VLOOKUP($H199,'PHÂN CÔNG'!$B$7:$C$22,2,0)</f>
        <v>Lê Minh Thanh</v>
      </c>
    </row>
    <row r="200" spans="1:9" ht="21" customHeight="1" x14ac:dyDescent="0.3">
      <c r="A200" s="329">
        <v>30</v>
      </c>
      <c r="B200" s="330" t="s">
        <v>1025</v>
      </c>
      <c r="C200" s="331" t="s">
        <v>1026</v>
      </c>
      <c r="D200" s="331" t="s">
        <v>1027</v>
      </c>
      <c r="E200" s="331" t="s">
        <v>285</v>
      </c>
      <c r="F200" s="332" t="s">
        <v>1028</v>
      </c>
      <c r="G200" s="333" t="s">
        <v>1029</v>
      </c>
      <c r="H200" s="329" t="s">
        <v>191</v>
      </c>
      <c r="I200" s="331" t="str">
        <f>VLOOKUP($H200,'PHÂN CÔNG'!$B$7:$C$22,2,0)</f>
        <v>Lê Minh Thanh</v>
      </c>
    </row>
    <row r="201" spans="1:9" ht="21" customHeight="1" x14ac:dyDescent="0.3">
      <c r="A201" s="329">
        <v>31</v>
      </c>
      <c r="B201" s="330" t="s">
        <v>1030</v>
      </c>
      <c r="C201" s="331" t="s">
        <v>1031</v>
      </c>
      <c r="D201" s="331" t="s">
        <v>1032</v>
      </c>
      <c r="E201" s="331" t="s">
        <v>285</v>
      </c>
      <c r="F201" s="332" t="s">
        <v>1033</v>
      </c>
      <c r="G201" s="333" t="s">
        <v>1034</v>
      </c>
      <c r="H201" s="329" t="s">
        <v>191</v>
      </c>
      <c r="I201" s="331" t="str">
        <f>VLOOKUP($H201,'PHÂN CÔNG'!$B$7:$C$22,2,0)</f>
        <v>Lê Minh Thanh</v>
      </c>
    </row>
    <row r="202" spans="1:9" ht="21" customHeight="1" x14ac:dyDescent="0.3">
      <c r="A202" s="329">
        <v>32</v>
      </c>
      <c r="B202" s="330" t="s">
        <v>1035</v>
      </c>
      <c r="C202" s="331" t="s">
        <v>335</v>
      </c>
      <c r="D202" s="331" t="s">
        <v>1032</v>
      </c>
      <c r="E202" s="331" t="s">
        <v>285</v>
      </c>
      <c r="F202" s="332" t="s">
        <v>1036</v>
      </c>
      <c r="G202" s="333" t="s">
        <v>1037</v>
      </c>
      <c r="H202" s="329" t="s">
        <v>191</v>
      </c>
      <c r="I202" s="331" t="str">
        <f>VLOOKUP($H202,'PHÂN CÔNG'!$B$7:$C$22,2,0)</f>
        <v>Lê Minh Thanh</v>
      </c>
    </row>
    <row r="203" spans="1:9" ht="21" customHeight="1" x14ac:dyDescent="0.3">
      <c r="A203" s="329">
        <v>33</v>
      </c>
      <c r="B203" s="330" t="s">
        <v>1038</v>
      </c>
      <c r="C203" s="331" t="s">
        <v>1039</v>
      </c>
      <c r="D203" s="331" t="s">
        <v>1040</v>
      </c>
      <c r="E203" s="331" t="s">
        <v>285</v>
      </c>
      <c r="F203" s="332" t="s">
        <v>1041</v>
      </c>
      <c r="G203" s="333" t="s">
        <v>1042</v>
      </c>
      <c r="H203" s="329" t="s">
        <v>191</v>
      </c>
      <c r="I203" s="331" t="str">
        <f>VLOOKUP($H203,'PHÂN CÔNG'!$B$7:$C$22,2,0)</f>
        <v>Lê Minh Thanh</v>
      </c>
    </row>
    <row r="204" spans="1:9" ht="21" customHeight="1" x14ac:dyDescent="0.3">
      <c r="A204" s="329">
        <v>34</v>
      </c>
      <c r="B204" s="330" t="s">
        <v>1043</v>
      </c>
      <c r="C204" s="331" t="s">
        <v>1044</v>
      </c>
      <c r="D204" s="331" t="s">
        <v>1045</v>
      </c>
      <c r="E204" s="331" t="s">
        <v>285</v>
      </c>
      <c r="F204" s="332" t="s">
        <v>1046</v>
      </c>
      <c r="G204" s="333" t="s">
        <v>1047</v>
      </c>
      <c r="H204" s="329" t="s">
        <v>191</v>
      </c>
      <c r="I204" s="331" t="str">
        <f>VLOOKUP($H204,'PHÂN CÔNG'!$B$7:$C$22,2,0)</f>
        <v>Lê Minh Thanh</v>
      </c>
    </row>
    <row r="205" spans="1:9" ht="21" customHeight="1" x14ac:dyDescent="0.3">
      <c r="A205" s="329">
        <v>35</v>
      </c>
      <c r="B205" s="330" t="s">
        <v>1048</v>
      </c>
      <c r="C205" s="331" t="s">
        <v>1049</v>
      </c>
      <c r="D205" s="331" t="s">
        <v>1045</v>
      </c>
      <c r="E205" s="331" t="s">
        <v>285</v>
      </c>
      <c r="F205" s="332" t="s">
        <v>503</v>
      </c>
      <c r="G205" s="333" t="s">
        <v>1050</v>
      </c>
      <c r="H205" s="329" t="s">
        <v>191</v>
      </c>
      <c r="I205" s="331" t="str">
        <f>VLOOKUP($H205,'PHÂN CÔNG'!$B$7:$C$22,2,0)</f>
        <v>Lê Minh Thanh</v>
      </c>
    </row>
    <row r="206" spans="1:9" ht="21" customHeight="1" x14ac:dyDescent="0.3">
      <c r="A206" s="329">
        <v>36</v>
      </c>
      <c r="B206" s="330" t="s">
        <v>1051</v>
      </c>
      <c r="C206" s="331" t="s">
        <v>1052</v>
      </c>
      <c r="D206" s="331" t="s">
        <v>1053</v>
      </c>
      <c r="E206" s="331" t="s">
        <v>285</v>
      </c>
      <c r="F206" s="332" t="s">
        <v>1054</v>
      </c>
      <c r="G206" s="333" t="s">
        <v>1055</v>
      </c>
      <c r="H206" s="329" t="s">
        <v>191</v>
      </c>
      <c r="I206" s="331" t="str">
        <f>VLOOKUP($H206,'PHÂN CÔNG'!$B$7:$C$22,2,0)</f>
        <v>Lê Minh Thanh</v>
      </c>
    </row>
    <row r="207" spans="1:9" ht="21" customHeight="1" x14ac:dyDescent="0.3">
      <c r="A207" s="329">
        <v>37</v>
      </c>
      <c r="B207" s="330" t="s">
        <v>1056</v>
      </c>
      <c r="C207" s="331" t="s">
        <v>1057</v>
      </c>
      <c r="D207" s="331" t="s">
        <v>1053</v>
      </c>
      <c r="E207" s="331" t="s">
        <v>285</v>
      </c>
      <c r="F207" s="332" t="s">
        <v>1058</v>
      </c>
      <c r="G207" s="333" t="s">
        <v>1059</v>
      </c>
      <c r="H207" s="329" t="s">
        <v>191</v>
      </c>
      <c r="I207" s="331" t="str">
        <f>VLOOKUP($H207,'PHÂN CÔNG'!$B$7:$C$22,2,0)</f>
        <v>Lê Minh Thanh</v>
      </c>
    </row>
    <row r="208" spans="1:9" ht="21" customHeight="1" x14ac:dyDescent="0.3">
      <c r="A208" s="329">
        <v>38</v>
      </c>
      <c r="B208" s="330" t="s">
        <v>1060</v>
      </c>
      <c r="C208" s="331" t="s">
        <v>1061</v>
      </c>
      <c r="D208" s="331" t="s">
        <v>1053</v>
      </c>
      <c r="E208" s="331" t="s">
        <v>285</v>
      </c>
      <c r="F208" s="332" t="s">
        <v>1062</v>
      </c>
      <c r="G208" s="333" t="s">
        <v>1063</v>
      </c>
      <c r="H208" s="329" t="s">
        <v>191</v>
      </c>
      <c r="I208" s="331" t="str">
        <f>VLOOKUP($H208,'PHÂN CÔNG'!$B$7:$C$22,2,0)</f>
        <v>Lê Minh Thanh</v>
      </c>
    </row>
    <row r="209" spans="1:9" ht="21" customHeight="1" x14ac:dyDescent="0.3">
      <c r="A209" s="329">
        <v>39</v>
      </c>
      <c r="B209" s="330" t="s">
        <v>1064</v>
      </c>
      <c r="C209" s="331" t="s">
        <v>1065</v>
      </c>
      <c r="D209" s="331" t="s">
        <v>1053</v>
      </c>
      <c r="E209" s="331" t="s">
        <v>285</v>
      </c>
      <c r="F209" s="332" t="s">
        <v>529</v>
      </c>
      <c r="G209" s="333" t="s">
        <v>1066</v>
      </c>
      <c r="H209" s="329" t="s">
        <v>191</v>
      </c>
      <c r="I209" s="331" t="str">
        <f>VLOOKUP($H209,'PHÂN CÔNG'!$B$7:$C$22,2,0)</f>
        <v>Lê Minh Thanh</v>
      </c>
    </row>
    <row r="210" spans="1:9" ht="21" customHeight="1" x14ac:dyDescent="0.3">
      <c r="A210" s="329">
        <v>40</v>
      </c>
      <c r="B210" s="330" t="s">
        <v>1067</v>
      </c>
      <c r="C210" s="331" t="s">
        <v>1068</v>
      </c>
      <c r="D210" s="331" t="s">
        <v>1053</v>
      </c>
      <c r="E210" s="331" t="s">
        <v>285</v>
      </c>
      <c r="F210" s="332" t="s">
        <v>432</v>
      </c>
      <c r="G210" s="333" t="s">
        <v>1069</v>
      </c>
      <c r="H210" s="329" t="s">
        <v>191</v>
      </c>
      <c r="I210" s="331" t="str">
        <f>VLOOKUP($H210,'PHÂN CÔNG'!$B$7:$C$22,2,0)</f>
        <v>Lê Minh Thanh</v>
      </c>
    </row>
    <row r="211" spans="1:9" ht="21" customHeight="1" x14ac:dyDescent="0.3">
      <c r="A211" s="329">
        <v>1</v>
      </c>
      <c r="B211" s="330" t="s">
        <v>1070</v>
      </c>
      <c r="C211" s="331" t="s">
        <v>1071</v>
      </c>
      <c r="D211" s="331" t="s">
        <v>1072</v>
      </c>
      <c r="E211" s="331" t="s">
        <v>1073</v>
      </c>
      <c r="F211" s="332" t="s">
        <v>1074</v>
      </c>
      <c r="G211" s="333" t="s">
        <v>1075</v>
      </c>
      <c r="H211" s="329" t="s">
        <v>192</v>
      </c>
      <c r="I211" s="331" t="str">
        <f>VLOOKUP($H211,'PHÂN CÔNG'!$B$7:$C$22,2,0)</f>
        <v>Lương Hữu Phước</v>
      </c>
    </row>
    <row r="212" spans="1:9" ht="21" customHeight="1" x14ac:dyDescent="0.3">
      <c r="A212" s="329">
        <v>2</v>
      </c>
      <c r="B212" s="330" t="s">
        <v>1076</v>
      </c>
      <c r="C212" s="331" t="s">
        <v>1077</v>
      </c>
      <c r="D212" s="331" t="s">
        <v>558</v>
      </c>
      <c r="E212" s="331" t="s">
        <v>285</v>
      </c>
      <c r="F212" s="332" t="s">
        <v>1078</v>
      </c>
      <c r="G212" s="333" t="s">
        <v>1079</v>
      </c>
      <c r="H212" s="329" t="s">
        <v>192</v>
      </c>
      <c r="I212" s="331" t="str">
        <f>VLOOKUP($H212,'PHÂN CÔNG'!$B$7:$C$22,2,0)</f>
        <v>Lương Hữu Phước</v>
      </c>
    </row>
    <row r="213" spans="1:9" ht="21" customHeight="1" x14ac:dyDescent="0.3">
      <c r="A213" s="329">
        <v>3</v>
      </c>
      <c r="B213" s="330" t="s">
        <v>1080</v>
      </c>
      <c r="C213" s="331" t="s">
        <v>1081</v>
      </c>
      <c r="D213" s="331" t="s">
        <v>844</v>
      </c>
      <c r="E213" s="331" t="s">
        <v>285</v>
      </c>
      <c r="F213" s="332" t="s">
        <v>1082</v>
      </c>
      <c r="G213" s="333" t="s">
        <v>1083</v>
      </c>
      <c r="H213" s="329" t="s">
        <v>192</v>
      </c>
      <c r="I213" s="331" t="str">
        <f>VLOOKUP($H213,'PHÂN CÔNG'!$B$7:$C$22,2,0)</f>
        <v>Lương Hữu Phước</v>
      </c>
    </row>
    <row r="214" spans="1:9" ht="21" customHeight="1" x14ac:dyDescent="0.3">
      <c r="A214" s="329">
        <v>4</v>
      </c>
      <c r="B214" s="330" t="s">
        <v>1084</v>
      </c>
      <c r="C214" s="331" t="s">
        <v>1085</v>
      </c>
      <c r="D214" s="331" t="s">
        <v>872</v>
      </c>
      <c r="E214" s="331" t="s">
        <v>285</v>
      </c>
      <c r="F214" s="332" t="s">
        <v>1086</v>
      </c>
      <c r="G214" s="333" t="s">
        <v>1087</v>
      </c>
      <c r="H214" s="329" t="s">
        <v>192</v>
      </c>
      <c r="I214" s="331" t="str">
        <f>VLOOKUP($H214,'PHÂN CÔNG'!$B$7:$C$22,2,0)</f>
        <v>Lương Hữu Phước</v>
      </c>
    </row>
    <row r="215" spans="1:9" ht="21" customHeight="1" x14ac:dyDescent="0.3">
      <c r="A215" s="329">
        <v>5</v>
      </c>
      <c r="B215" s="330" t="s">
        <v>1088</v>
      </c>
      <c r="C215" s="331" t="s">
        <v>1089</v>
      </c>
      <c r="D215" s="331" t="s">
        <v>978</v>
      </c>
      <c r="E215" s="331" t="s">
        <v>285</v>
      </c>
      <c r="F215" s="332" t="s">
        <v>403</v>
      </c>
      <c r="G215" s="333" t="s">
        <v>1090</v>
      </c>
      <c r="H215" s="329" t="s">
        <v>192</v>
      </c>
      <c r="I215" s="331" t="str">
        <f>VLOOKUP($H215,'PHÂN CÔNG'!$B$7:$C$22,2,0)</f>
        <v>Lương Hữu Phước</v>
      </c>
    </row>
    <row r="216" spans="1:9" ht="21" customHeight="1" x14ac:dyDescent="0.3">
      <c r="A216" s="329">
        <v>6</v>
      </c>
      <c r="B216" s="330" t="s">
        <v>1091</v>
      </c>
      <c r="C216" s="331" t="s">
        <v>1092</v>
      </c>
      <c r="D216" s="331" t="s">
        <v>978</v>
      </c>
      <c r="E216" s="331" t="s">
        <v>285</v>
      </c>
      <c r="F216" s="332" t="s">
        <v>1093</v>
      </c>
      <c r="G216" s="333" t="s">
        <v>1094</v>
      </c>
      <c r="H216" s="329" t="s">
        <v>192</v>
      </c>
      <c r="I216" s="331" t="str">
        <f>VLOOKUP($H216,'PHÂN CÔNG'!$B$7:$C$22,2,0)</f>
        <v>Lương Hữu Phước</v>
      </c>
    </row>
    <row r="217" spans="1:9" ht="21" customHeight="1" x14ac:dyDescent="0.3">
      <c r="A217" s="329">
        <v>7</v>
      </c>
      <c r="B217" s="330" t="s">
        <v>1095</v>
      </c>
      <c r="C217" s="331" t="s">
        <v>1096</v>
      </c>
      <c r="D217" s="331" t="s">
        <v>1053</v>
      </c>
      <c r="E217" s="331" t="s">
        <v>285</v>
      </c>
      <c r="F217" s="332" t="s">
        <v>1097</v>
      </c>
      <c r="G217" s="333" t="s">
        <v>1098</v>
      </c>
      <c r="H217" s="329" t="s">
        <v>192</v>
      </c>
      <c r="I217" s="331" t="str">
        <f>VLOOKUP($H217,'PHÂN CÔNG'!$B$7:$C$22,2,0)</f>
        <v>Lương Hữu Phước</v>
      </c>
    </row>
    <row r="218" spans="1:9" ht="21" customHeight="1" x14ac:dyDescent="0.3">
      <c r="A218" s="329">
        <v>8</v>
      </c>
      <c r="B218" s="330" t="s">
        <v>1099</v>
      </c>
      <c r="C218" s="331" t="s">
        <v>1100</v>
      </c>
      <c r="D218" s="331" t="s">
        <v>1101</v>
      </c>
      <c r="E218" s="331" t="s">
        <v>285</v>
      </c>
      <c r="F218" s="332" t="s">
        <v>1102</v>
      </c>
      <c r="G218" s="333" t="s">
        <v>1103</v>
      </c>
      <c r="H218" s="329" t="s">
        <v>192</v>
      </c>
      <c r="I218" s="331" t="str">
        <f>VLOOKUP($H218,'PHÂN CÔNG'!$B$7:$C$22,2,0)</f>
        <v>Lương Hữu Phước</v>
      </c>
    </row>
    <row r="219" spans="1:9" ht="21" customHeight="1" x14ac:dyDescent="0.3">
      <c r="A219" s="329">
        <v>9</v>
      </c>
      <c r="B219" s="330" t="s">
        <v>1104</v>
      </c>
      <c r="C219" s="331" t="s">
        <v>1105</v>
      </c>
      <c r="D219" s="331" t="s">
        <v>1106</v>
      </c>
      <c r="E219" s="331" t="s">
        <v>285</v>
      </c>
      <c r="F219" s="332" t="s">
        <v>1107</v>
      </c>
      <c r="G219" s="333" t="s">
        <v>1108</v>
      </c>
      <c r="H219" s="329" t="s">
        <v>192</v>
      </c>
      <c r="I219" s="331" t="str">
        <f>VLOOKUP($H219,'PHÂN CÔNG'!$B$7:$C$22,2,0)</f>
        <v>Lương Hữu Phước</v>
      </c>
    </row>
    <row r="220" spans="1:9" ht="21" customHeight="1" x14ac:dyDescent="0.3">
      <c r="A220" s="329">
        <v>10</v>
      </c>
      <c r="B220" s="330" t="s">
        <v>1109</v>
      </c>
      <c r="C220" s="331" t="s">
        <v>927</v>
      </c>
      <c r="D220" s="331" t="s">
        <v>1110</v>
      </c>
      <c r="E220" s="331" t="s">
        <v>285</v>
      </c>
      <c r="F220" s="332" t="s">
        <v>1111</v>
      </c>
      <c r="G220" s="333" t="s">
        <v>1112</v>
      </c>
      <c r="H220" s="329" t="s">
        <v>192</v>
      </c>
      <c r="I220" s="331" t="str">
        <f>VLOOKUP($H220,'PHÂN CÔNG'!$B$7:$C$22,2,0)</f>
        <v>Lương Hữu Phước</v>
      </c>
    </row>
    <row r="221" spans="1:9" ht="21" customHeight="1" x14ac:dyDescent="0.3">
      <c r="A221" s="329">
        <v>11</v>
      </c>
      <c r="B221" s="330" t="s">
        <v>1113</v>
      </c>
      <c r="C221" s="331" t="s">
        <v>491</v>
      </c>
      <c r="D221" s="331" t="s">
        <v>1110</v>
      </c>
      <c r="E221" s="331" t="s">
        <v>285</v>
      </c>
      <c r="F221" s="332" t="s">
        <v>1054</v>
      </c>
      <c r="G221" s="333" t="s">
        <v>1114</v>
      </c>
      <c r="H221" s="329" t="s">
        <v>192</v>
      </c>
      <c r="I221" s="331" t="str">
        <f>VLOOKUP($H221,'PHÂN CÔNG'!$B$7:$C$22,2,0)</f>
        <v>Lương Hữu Phước</v>
      </c>
    </row>
    <row r="222" spans="1:9" ht="21" customHeight="1" x14ac:dyDescent="0.3">
      <c r="A222" s="329">
        <v>12</v>
      </c>
      <c r="B222" s="330" t="s">
        <v>1115</v>
      </c>
      <c r="C222" s="331" t="s">
        <v>1116</v>
      </c>
      <c r="D222" s="331" t="s">
        <v>1110</v>
      </c>
      <c r="E222" s="331" t="s">
        <v>285</v>
      </c>
      <c r="F222" s="332" t="s">
        <v>1117</v>
      </c>
      <c r="G222" s="333" t="s">
        <v>1118</v>
      </c>
      <c r="H222" s="329" t="s">
        <v>192</v>
      </c>
      <c r="I222" s="331" t="str">
        <f>VLOOKUP($H222,'PHÂN CÔNG'!$B$7:$C$22,2,0)</f>
        <v>Lương Hữu Phước</v>
      </c>
    </row>
    <row r="223" spans="1:9" ht="21" customHeight="1" x14ac:dyDescent="0.3">
      <c r="A223" s="329">
        <v>13</v>
      </c>
      <c r="B223" s="330" t="s">
        <v>1119</v>
      </c>
      <c r="C223" s="331" t="s">
        <v>421</v>
      </c>
      <c r="D223" s="331" t="s">
        <v>1110</v>
      </c>
      <c r="E223" s="331" t="s">
        <v>285</v>
      </c>
      <c r="F223" s="332" t="s">
        <v>821</v>
      </c>
      <c r="G223" s="333" t="s">
        <v>1120</v>
      </c>
      <c r="H223" s="329" t="s">
        <v>192</v>
      </c>
      <c r="I223" s="331" t="str">
        <f>VLOOKUP($H223,'PHÂN CÔNG'!$B$7:$C$22,2,0)</f>
        <v>Lương Hữu Phước</v>
      </c>
    </row>
    <row r="224" spans="1:9" ht="21" customHeight="1" x14ac:dyDescent="0.3">
      <c r="A224" s="329">
        <v>14</v>
      </c>
      <c r="B224" s="330" t="s">
        <v>1121</v>
      </c>
      <c r="C224" s="331" t="s">
        <v>1122</v>
      </c>
      <c r="D224" s="331" t="s">
        <v>1110</v>
      </c>
      <c r="E224" s="331" t="s">
        <v>285</v>
      </c>
      <c r="F224" s="332" t="s">
        <v>1123</v>
      </c>
      <c r="G224" s="333" t="s">
        <v>1124</v>
      </c>
      <c r="H224" s="329" t="s">
        <v>192</v>
      </c>
      <c r="I224" s="331" t="str">
        <f>VLOOKUP($H224,'PHÂN CÔNG'!$B$7:$C$22,2,0)</f>
        <v>Lương Hữu Phước</v>
      </c>
    </row>
    <row r="225" spans="1:9" ht="21" customHeight="1" x14ac:dyDescent="0.3">
      <c r="A225" s="329">
        <v>15</v>
      </c>
      <c r="B225" s="330" t="s">
        <v>1125</v>
      </c>
      <c r="C225" s="331" t="s">
        <v>1126</v>
      </c>
      <c r="D225" s="331" t="s">
        <v>1110</v>
      </c>
      <c r="E225" s="331" t="s">
        <v>285</v>
      </c>
      <c r="F225" s="332" t="s">
        <v>1127</v>
      </c>
      <c r="G225" s="333" t="s">
        <v>1128</v>
      </c>
      <c r="H225" s="329" t="s">
        <v>192</v>
      </c>
      <c r="I225" s="331" t="str">
        <f>VLOOKUP($H225,'PHÂN CÔNG'!$B$7:$C$22,2,0)</f>
        <v>Lương Hữu Phước</v>
      </c>
    </row>
    <row r="226" spans="1:9" ht="21" customHeight="1" x14ac:dyDescent="0.3">
      <c r="A226" s="329">
        <v>16</v>
      </c>
      <c r="B226" s="330" t="s">
        <v>1129</v>
      </c>
      <c r="C226" s="331" t="s">
        <v>1130</v>
      </c>
      <c r="D226" s="331" t="s">
        <v>1110</v>
      </c>
      <c r="E226" s="331" t="s">
        <v>285</v>
      </c>
      <c r="F226" s="332" t="s">
        <v>1131</v>
      </c>
      <c r="G226" s="333" t="s">
        <v>1132</v>
      </c>
      <c r="H226" s="329" t="s">
        <v>192</v>
      </c>
      <c r="I226" s="331" t="str">
        <f>VLOOKUP($H226,'PHÂN CÔNG'!$B$7:$C$22,2,0)</f>
        <v>Lương Hữu Phước</v>
      </c>
    </row>
    <row r="227" spans="1:9" ht="21" customHeight="1" x14ac:dyDescent="0.3">
      <c r="A227" s="329">
        <v>17</v>
      </c>
      <c r="B227" s="330" t="s">
        <v>1133</v>
      </c>
      <c r="C227" s="331" t="s">
        <v>1134</v>
      </c>
      <c r="D227" s="331" t="s">
        <v>1135</v>
      </c>
      <c r="E227" s="331" t="s">
        <v>285</v>
      </c>
      <c r="F227" s="332" t="s">
        <v>1136</v>
      </c>
      <c r="G227" s="333" t="s">
        <v>1137</v>
      </c>
      <c r="H227" s="329" t="s">
        <v>192</v>
      </c>
      <c r="I227" s="331" t="str">
        <f>VLOOKUP($H227,'PHÂN CÔNG'!$B$7:$C$22,2,0)</f>
        <v>Lương Hữu Phước</v>
      </c>
    </row>
    <row r="228" spans="1:9" ht="21" customHeight="1" x14ac:dyDescent="0.3">
      <c r="A228" s="329">
        <v>18</v>
      </c>
      <c r="B228" s="330" t="s">
        <v>1138</v>
      </c>
      <c r="C228" s="331" t="s">
        <v>1139</v>
      </c>
      <c r="D228" s="331" t="s">
        <v>1135</v>
      </c>
      <c r="E228" s="331" t="s">
        <v>285</v>
      </c>
      <c r="F228" s="332" t="s">
        <v>1140</v>
      </c>
      <c r="G228" s="333" t="s">
        <v>1141</v>
      </c>
      <c r="H228" s="329" t="s">
        <v>192</v>
      </c>
      <c r="I228" s="331" t="str">
        <f>VLOOKUP($H228,'PHÂN CÔNG'!$B$7:$C$22,2,0)</f>
        <v>Lương Hữu Phước</v>
      </c>
    </row>
    <row r="229" spans="1:9" ht="21" customHeight="1" x14ac:dyDescent="0.3">
      <c r="A229" s="329">
        <v>19</v>
      </c>
      <c r="B229" s="330" t="s">
        <v>1142</v>
      </c>
      <c r="C229" s="331" t="s">
        <v>1143</v>
      </c>
      <c r="D229" s="331" t="s">
        <v>1144</v>
      </c>
      <c r="E229" s="331" t="s">
        <v>285</v>
      </c>
      <c r="F229" s="332" t="s">
        <v>303</v>
      </c>
      <c r="G229" s="333" t="s">
        <v>1145</v>
      </c>
      <c r="H229" s="329" t="s">
        <v>192</v>
      </c>
      <c r="I229" s="331" t="str">
        <f>VLOOKUP($H229,'PHÂN CÔNG'!$B$7:$C$22,2,0)</f>
        <v>Lương Hữu Phước</v>
      </c>
    </row>
    <row r="230" spans="1:9" ht="21" customHeight="1" x14ac:dyDescent="0.3">
      <c r="A230" s="329">
        <v>20</v>
      </c>
      <c r="B230" s="330" t="s">
        <v>1146</v>
      </c>
      <c r="C230" s="331" t="s">
        <v>1147</v>
      </c>
      <c r="D230" s="331" t="s">
        <v>1144</v>
      </c>
      <c r="E230" s="331" t="s">
        <v>285</v>
      </c>
      <c r="F230" s="332" t="s">
        <v>1148</v>
      </c>
      <c r="G230" s="333" t="s">
        <v>1149</v>
      </c>
      <c r="H230" s="329" t="s">
        <v>192</v>
      </c>
      <c r="I230" s="331" t="str">
        <f>VLOOKUP($H230,'PHÂN CÔNG'!$B$7:$C$22,2,0)</f>
        <v>Lương Hữu Phước</v>
      </c>
    </row>
    <row r="231" spans="1:9" ht="21" customHeight="1" x14ac:dyDescent="0.3">
      <c r="A231" s="329">
        <v>21</v>
      </c>
      <c r="B231" s="330" t="s">
        <v>1150</v>
      </c>
      <c r="C231" s="331" t="s">
        <v>1151</v>
      </c>
      <c r="D231" s="331" t="s">
        <v>1144</v>
      </c>
      <c r="E231" s="331" t="s">
        <v>285</v>
      </c>
      <c r="F231" s="332" t="s">
        <v>999</v>
      </c>
      <c r="G231" s="333" t="s">
        <v>1152</v>
      </c>
      <c r="H231" s="329" t="s">
        <v>192</v>
      </c>
      <c r="I231" s="331" t="str">
        <f>VLOOKUP($H231,'PHÂN CÔNG'!$B$7:$C$22,2,0)</f>
        <v>Lương Hữu Phước</v>
      </c>
    </row>
    <row r="232" spans="1:9" ht="21" customHeight="1" x14ac:dyDescent="0.3">
      <c r="A232" s="329">
        <v>22</v>
      </c>
      <c r="B232" s="330" t="s">
        <v>1153</v>
      </c>
      <c r="C232" s="331" t="s">
        <v>491</v>
      </c>
      <c r="D232" s="331" t="s">
        <v>1154</v>
      </c>
      <c r="E232" s="331" t="s">
        <v>285</v>
      </c>
      <c r="F232" s="332" t="s">
        <v>1155</v>
      </c>
      <c r="G232" s="333" t="s">
        <v>1156</v>
      </c>
      <c r="H232" s="329" t="s">
        <v>192</v>
      </c>
      <c r="I232" s="331" t="str">
        <f>VLOOKUP($H232,'PHÂN CÔNG'!$B$7:$C$22,2,0)</f>
        <v>Lương Hữu Phước</v>
      </c>
    </row>
    <row r="233" spans="1:9" ht="21" customHeight="1" x14ac:dyDescent="0.3">
      <c r="A233" s="329">
        <v>23</v>
      </c>
      <c r="B233" s="330" t="s">
        <v>1157</v>
      </c>
      <c r="C233" s="331" t="s">
        <v>960</v>
      </c>
      <c r="D233" s="331" t="s">
        <v>1154</v>
      </c>
      <c r="E233" s="331" t="s">
        <v>285</v>
      </c>
      <c r="F233" s="332" t="s">
        <v>902</v>
      </c>
      <c r="G233" s="333" t="s">
        <v>1158</v>
      </c>
      <c r="H233" s="329" t="s">
        <v>192</v>
      </c>
      <c r="I233" s="331" t="str">
        <f>VLOOKUP($H233,'PHÂN CÔNG'!$B$7:$C$22,2,0)</f>
        <v>Lương Hữu Phước</v>
      </c>
    </row>
    <row r="234" spans="1:9" ht="21" customHeight="1" x14ac:dyDescent="0.3">
      <c r="A234" s="329">
        <v>24</v>
      </c>
      <c r="B234" s="330" t="s">
        <v>1159</v>
      </c>
      <c r="C234" s="331" t="s">
        <v>355</v>
      </c>
      <c r="D234" s="331" t="s">
        <v>1154</v>
      </c>
      <c r="E234" s="331" t="s">
        <v>285</v>
      </c>
      <c r="F234" s="332" t="s">
        <v>703</v>
      </c>
      <c r="G234" s="333" t="s">
        <v>1160</v>
      </c>
      <c r="H234" s="329" t="s">
        <v>192</v>
      </c>
      <c r="I234" s="331" t="str">
        <f>VLOOKUP($H234,'PHÂN CÔNG'!$B$7:$C$22,2,0)</f>
        <v>Lương Hữu Phước</v>
      </c>
    </row>
    <row r="235" spans="1:9" ht="21" customHeight="1" x14ac:dyDescent="0.3">
      <c r="A235" s="329">
        <v>25</v>
      </c>
      <c r="B235" s="330" t="s">
        <v>1161</v>
      </c>
      <c r="C235" s="331" t="s">
        <v>1162</v>
      </c>
      <c r="D235" s="331" t="s">
        <v>1154</v>
      </c>
      <c r="E235" s="331" t="s">
        <v>285</v>
      </c>
      <c r="F235" s="332" t="s">
        <v>1163</v>
      </c>
      <c r="G235" s="333" t="s">
        <v>1164</v>
      </c>
      <c r="H235" s="329" t="s">
        <v>192</v>
      </c>
      <c r="I235" s="331" t="str">
        <f>VLOOKUP($H235,'PHÂN CÔNG'!$B$7:$C$22,2,0)</f>
        <v>Lương Hữu Phước</v>
      </c>
    </row>
    <row r="236" spans="1:9" ht="21" customHeight="1" x14ac:dyDescent="0.3">
      <c r="A236" s="329">
        <v>26</v>
      </c>
      <c r="B236" s="330" t="s">
        <v>1165</v>
      </c>
      <c r="C236" s="331" t="s">
        <v>1166</v>
      </c>
      <c r="D236" s="331" t="s">
        <v>1154</v>
      </c>
      <c r="E236" s="331" t="s">
        <v>285</v>
      </c>
      <c r="F236" s="332" t="s">
        <v>319</v>
      </c>
      <c r="G236" s="333" t="s">
        <v>1167</v>
      </c>
      <c r="H236" s="329" t="s">
        <v>192</v>
      </c>
      <c r="I236" s="331" t="str">
        <f>VLOOKUP($H236,'PHÂN CÔNG'!$B$7:$C$22,2,0)</f>
        <v>Lương Hữu Phước</v>
      </c>
    </row>
    <row r="237" spans="1:9" ht="21" customHeight="1" x14ac:dyDescent="0.3">
      <c r="A237" s="329">
        <v>27</v>
      </c>
      <c r="B237" s="330" t="s">
        <v>1168</v>
      </c>
      <c r="C237" s="331" t="s">
        <v>969</v>
      </c>
      <c r="D237" s="331" t="s">
        <v>1154</v>
      </c>
      <c r="E237" s="331" t="s">
        <v>285</v>
      </c>
      <c r="F237" s="332" t="s">
        <v>1169</v>
      </c>
      <c r="G237" s="333" t="s">
        <v>1170</v>
      </c>
      <c r="H237" s="329" t="s">
        <v>192</v>
      </c>
      <c r="I237" s="331" t="str">
        <f>VLOOKUP($H237,'PHÂN CÔNG'!$B$7:$C$22,2,0)</f>
        <v>Lương Hữu Phước</v>
      </c>
    </row>
    <row r="238" spans="1:9" ht="21" customHeight="1" x14ac:dyDescent="0.3">
      <c r="A238" s="329">
        <v>28</v>
      </c>
      <c r="B238" s="330" t="s">
        <v>1171</v>
      </c>
      <c r="C238" s="331" t="s">
        <v>1172</v>
      </c>
      <c r="D238" s="331" t="s">
        <v>1173</v>
      </c>
      <c r="E238" s="331" t="s">
        <v>285</v>
      </c>
      <c r="F238" s="332" t="s">
        <v>1174</v>
      </c>
      <c r="G238" s="333" t="s">
        <v>1175</v>
      </c>
      <c r="H238" s="329" t="s">
        <v>192</v>
      </c>
      <c r="I238" s="331" t="str">
        <f>VLOOKUP($H238,'PHÂN CÔNG'!$B$7:$C$22,2,0)</f>
        <v>Lương Hữu Phước</v>
      </c>
    </row>
    <row r="239" spans="1:9" ht="21" customHeight="1" x14ac:dyDescent="0.3">
      <c r="A239" s="329">
        <v>29</v>
      </c>
      <c r="B239" s="330" t="s">
        <v>1176</v>
      </c>
      <c r="C239" s="331" t="s">
        <v>1177</v>
      </c>
      <c r="D239" s="331" t="s">
        <v>1173</v>
      </c>
      <c r="E239" s="331" t="s">
        <v>285</v>
      </c>
      <c r="F239" s="332" t="s">
        <v>1178</v>
      </c>
      <c r="G239" s="333" t="s">
        <v>1079</v>
      </c>
      <c r="H239" s="329" t="s">
        <v>192</v>
      </c>
      <c r="I239" s="331" t="str">
        <f>VLOOKUP($H239,'PHÂN CÔNG'!$B$7:$C$22,2,0)</f>
        <v>Lương Hữu Phước</v>
      </c>
    </row>
    <row r="240" spans="1:9" ht="21" customHeight="1" x14ac:dyDescent="0.3">
      <c r="A240" s="329">
        <v>30</v>
      </c>
      <c r="B240" s="330" t="s">
        <v>1179</v>
      </c>
      <c r="C240" s="331" t="s">
        <v>1180</v>
      </c>
      <c r="D240" s="331" t="s">
        <v>1181</v>
      </c>
      <c r="E240" s="331" t="s">
        <v>285</v>
      </c>
      <c r="F240" s="332" t="s">
        <v>1182</v>
      </c>
      <c r="G240" s="333" t="s">
        <v>1183</v>
      </c>
      <c r="H240" s="329" t="s">
        <v>192</v>
      </c>
      <c r="I240" s="331" t="str">
        <f>VLOOKUP($H240,'PHÂN CÔNG'!$B$7:$C$22,2,0)</f>
        <v>Lương Hữu Phước</v>
      </c>
    </row>
    <row r="241" spans="1:9" ht="21" customHeight="1" x14ac:dyDescent="0.3">
      <c r="A241" s="329">
        <v>31</v>
      </c>
      <c r="B241" s="330" t="s">
        <v>1184</v>
      </c>
      <c r="C241" s="331" t="s">
        <v>1185</v>
      </c>
      <c r="D241" s="331" t="s">
        <v>1186</v>
      </c>
      <c r="E241" s="331" t="s">
        <v>285</v>
      </c>
      <c r="F241" s="332" t="s">
        <v>1187</v>
      </c>
      <c r="G241" s="333" t="s">
        <v>1188</v>
      </c>
      <c r="H241" s="329" t="s">
        <v>192</v>
      </c>
      <c r="I241" s="331" t="str">
        <f>VLOOKUP($H241,'PHÂN CÔNG'!$B$7:$C$22,2,0)</f>
        <v>Lương Hữu Phước</v>
      </c>
    </row>
    <row r="242" spans="1:9" ht="21" customHeight="1" x14ac:dyDescent="0.3">
      <c r="A242" s="329">
        <v>32</v>
      </c>
      <c r="B242" s="330" t="s">
        <v>1189</v>
      </c>
      <c r="C242" s="331" t="s">
        <v>1190</v>
      </c>
      <c r="D242" s="331" t="s">
        <v>1186</v>
      </c>
      <c r="E242" s="331" t="s">
        <v>285</v>
      </c>
      <c r="F242" s="332" t="s">
        <v>432</v>
      </c>
      <c r="G242" s="333" t="s">
        <v>1191</v>
      </c>
      <c r="H242" s="329" t="s">
        <v>192</v>
      </c>
      <c r="I242" s="331" t="str">
        <f>VLOOKUP($H242,'PHÂN CÔNG'!$B$7:$C$22,2,0)</f>
        <v>Lương Hữu Phước</v>
      </c>
    </row>
    <row r="243" spans="1:9" ht="21" customHeight="1" x14ac:dyDescent="0.3">
      <c r="A243" s="329">
        <v>33</v>
      </c>
      <c r="B243" s="330" t="s">
        <v>1192</v>
      </c>
      <c r="C243" s="331" t="s">
        <v>1193</v>
      </c>
      <c r="D243" s="331" t="s">
        <v>1186</v>
      </c>
      <c r="E243" s="331" t="s">
        <v>285</v>
      </c>
      <c r="F243" s="332" t="s">
        <v>797</v>
      </c>
      <c r="G243" s="333" t="s">
        <v>1194</v>
      </c>
      <c r="H243" s="329" t="s">
        <v>192</v>
      </c>
      <c r="I243" s="331" t="str">
        <f>VLOOKUP($H243,'PHÂN CÔNG'!$B$7:$C$22,2,0)</f>
        <v>Lương Hữu Phước</v>
      </c>
    </row>
    <row r="244" spans="1:9" ht="21" customHeight="1" x14ac:dyDescent="0.3">
      <c r="A244" s="329">
        <v>34</v>
      </c>
      <c r="B244" s="330" t="s">
        <v>1195</v>
      </c>
      <c r="C244" s="331" t="s">
        <v>1196</v>
      </c>
      <c r="D244" s="331" t="s">
        <v>1186</v>
      </c>
      <c r="E244" s="331" t="s">
        <v>285</v>
      </c>
      <c r="F244" s="332" t="s">
        <v>1197</v>
      </c>
      <c r="G244" s="333" t="s">
        <v>1198</v>
      </c>
      <c r="H244" s="329" t="s">
        <v>192</v>
      </c>
      <c r="I244" s="331" t="str">
        <f>VLOOKUP($H244,'PHÂN CÔNG'!$B$7:$C$22,2,0)</f>
        <v>Lương Hữu Phước</v>
      </c>
    </row>
    <row r="245" spans="1:9" ht="21" customHeight="1" x14ac:dyDescent="0.3">
      <c r="A245" s="329">
        <v>35</v>
      </c>
      <c r="B245" s="330" t="s">
        <v>1199</v>
      </c>
      <c r="C245" s="331" t="s">
        <v>1200</v>
      </c>
      <c r="D245" s="331" t="s">
        <v>1186</v>
      </c>
      <c r="E245" s="331" t="s">
        <v>285</v>
      </c>
      <c r="F245" s="332" t="s">
        <v>845</v>
      </c>
      <c r="G245" s="333" t="s">
        <v>1201</v>
      </c>
      <c r="H245" s="329" t="s">
        <v>192</v>
      </c>
      <c r="I245" s="331" t="str">
        <f>VLOOKUP($H245,'PHÂN CÔNG'!$B$7:$C$22,2,0)</f>
        <v>Lương Hữu Phước</v>
      </c>
    </row>
    <row r="246" spans="1:9" ht="21" customHeight="1" x14ac:dyDescent="0.3">
      <c r="A246" s="329">
        <v>36</v>
      </c>
      <c r="B246" s="330" t="s">
        <v>1202</v>
      </c>
      <c r="C246" s="331" t="s">
        <v>1203</v>
      </c>
      <c r="D246" s="331" t="s">
        <v>1186</v>
      </c>
      <c r="E246" s="331" t="s">
        <v>285</v>
      </c>
      <c r="F246" s="332" t="s">
        <v>1204</v>
      </c>
      <c r="G246" s="333" t="s">
        <v>1205</v>
      </c>
      <c r="H246" s="329" t="s">
        <v>192</v>
      </c>
      <c r="I246" s="331" t="str">
        <f>VLOOKUP($H246,'PHÂN CÔNG'!$B$7:$C$22,2,0)</f>
        <v>Lương Hữu Phước</v>
      </c>
    </row>
    <row r="247" spans="1:9" ht="21" customHeight="1" x14ac:dyDescent="0.3">
      <c r="A247" s="329">
        <v>37</v>
      </c>
      <c r="B247" s="330" t="s">
        <v>1206</v>
      </c>
      <c r="C247" s="331" t="s">
        <v>1065</v>
      </c>
      <c r="D247" s="331" t="s">
        <v>1186</v>
      </c>
      <c r="E247" s="331" t="s">
        <v>285</v>
      </c>
      <c r="F247" s="332" t="s">
        <v>414</v>
      </c>
      <c r="G247" s="333" t="s">
        <v>1207</v>
      </c>
      <c r="H247" s="329" t="s">
        <v>192</v>
      </c>
      <c r="I247" s="331" t="str">
        <f>VLOOKUP($H247,'PHÂN CÔNG'!$B$7:$C$22,2,0)</f>
        <v>Lương Hữu Phước</v>
      </c>
    </row>
    <row r="248" spans="1:9" ht="21" customHeight="1" x14ac:dyDescent="0.3">
      <c r="A248" s="329">
        <v>38</v>
      </c>
      <c r="B248" s="330" t="s">
        <v>1208</v>
      </c>
      <c r="C248" s="331" t="s">
        <v>1209</v>
      </c>
      <c r="D248" s="331" t="s">
        <v>1210</v>
      </c>
      <c r="E248" s="331" t="s">
        <v>285</v>
      </c>
      <c r="F248" s="332" t="s">
        <v>1211</v>
      </c>
      <c r="G248" s="333" t="s">
        <v>1212</v>
      </c>
      <c r="H248" s="329" t="s">
        <v>192</v>
      </c>
      <c r="I248" s="331" t="str">
        <f>VLOOKUP($H248,'PHÂN CÔNG'!$B$7:$C$22,2,0)</f>
        <v>Lương Hữu Phước</v>
      </c>
    </row>
    <row r="249" spans="1:9" ht="21" customHeight="1" x14ac:dyDescent="0.3">
      <c r="A249" s="329">
        <v>39</v>
      </c>
      <c r="B249" s="330" t="s">
        <v>1213</v>
      </c>
      <c r="C249" s="331" t="s">
        <v>331</v>
      </c>
      <c r="D249" s="331" t="s">
        <v>1210</v>
      </c>
      <c r="E249" s="331" t="s">
        <v>285</v>
      </c>
      <c r="F249" s="332" t="s">
        <v>1214</v>
      </c>
      <c r="G249" s="333" t="s">
        <v>1215</v>
      </c>
      <c r="H249" s="329" t="s">
        <v>192</v>
      </c>
      <c r="I249" s="331" t="str">
        <f>VLOOKUP($H249,'PHÂN CÔNG'!$B$7:$C$22,2,0)</f>
        <v>Lương Hữu Phước</v>
      </c>
    </row>
    <row r="250" spans="1:9" ht="21" customHeight="1" x14ac:dyDescent="0.3">
      <c r="A250" s="329">
        <v>40</v>
      </c>
      <c r="B250" s="330" t="s">
        <v>1216</v>
      </c>
      <c r="C250" s="331" t="s">
        <v>1217</v>
      </c>
      <c r="D250" s="331" t="s">
        <v>1210</v>
      </c>
      <c r="E250" s="331" t="s">
        <v>285</v>
      </c>
      <c r="F250" s="332" t="s">
        <v>650</v>
      </c>
      <c r="G250" s="333" t="s">
        <v>1218</v>
      </c>
      <c r="H250" s="329" t="s">
        <v>192</v>
      </c>
      <c r="I250" s="331" t="str">
        <f>VLOOKUP($H250,'PHÂN CÔNG'!$B$7:$C$22,2,0)</f>
        <v>Lương Hữu Phước</v>
      </c>
    </row>
    <row r="251" spans="1:9" ht="21" customHeight="1" x14ac:dyDescent="0.3">
      <c r="A251" s="329">
        <v>41</v>
      </c>
      <c r="B251" s="330" t="s">
        <v>1219</v>
      </c>
      <c r="C251" s="331" t="s">
        <v>680</v>
      </c>
      <c r="D251" s="331" t="s">
        <v>1210</v>
      </c>
      <c r="E251" s="331" t="s">
        <v>285</v>
      </c>
      <c r="F251" s="332" t="s">
        <v>387</v>
      </c>
      <c r="G251" s="333" t="s">
        <v>1220</v>
      </c>
      <c r="H251" s="329" t="s">
        <v>192</v>
      </c>
      <c r="I251" s="331" t="str">
        <f>VLOOKUP($H251,'PHÂN CÔNG'!$B$7:$C$22,2,0)</f>
        <v>Lương Hữu Phước</v>
      </c>
    </row>
    <row r="252" spans="1:9" ht="21" customHeight="1" x14ac:dyDescent="0.3">
      <c r="A252" s="329">
        <v>42</v>
      </c>
      <c r="B252" s="330" t="s">
        <v>1221</v>
      </c>
      <c r="C252" s="331" t="s">
        <v>360</v>
      </c>
      <c r="D252" s="331" t="s">
        <v>1210</v>
      </c>
      <c r="E252" s="331" t="s">
        <v>285</v>
      </c>
      <c r="F252" s="332" t="s">
        <v>891</v>
      </c>
      <c r="G252" s="333" t="s">
        <v>1222</v>
      </c>
      <c r="H252" s="329" t="s">
        <v>192</v>
      </c>
      <c r="I252" s="331" t="str">
        <f>VLOOKUP($H252,'PHÂN CÔNG'!$B$7:$C$22,2,0)</f>
        <v>Lương Hữu Phước</v>
      </c>
    </row>
    <row r="253" spans="1:9" ht="21" customHeight="1" x14ac:dyDescent="0.3">
      <c r="A253" s="329">
        <v>43</v>
      </c>
      <c r="B253" s="330" t="s">
        <v>1223</v>
      </c>
      <c r="C253" s="331" t="s">
        <v>1224</v>
      </c>
      <c r="D253" s="331" t="s">
        <v>1225</v>
      </c>
      <c r="E253" s="331" t="s">
        <v>285</v>
      </c>
      <c r="F253" s="332" t="s">
        <v>1226</v>
      </c>
      <c r="G253" s="333" t="s">
        <v>1227</v>
      </c>
      <c r="H253" s="329" t="s">
        <v>192</v>
      </c>
      <c r="I253" s="331" t="str">
        <f>VLOOKUP($H253,'PHÂN CÔNG'!$B$7:$C$22,2,0)</f>
        <v>Lương Hữu Phước</v>
      </c>
    </row>
    <row r="254" spans="1:9" ht="21" customHeight="1" x14ac:dyDescent="0.3">
      <c r="A254" s="329">
        <v>44</v>
      </c>
      <c r="B254" s="330" t="s">
        <v>1228</v>
      </c>
      <c r="C254" s="331" t="s">
        <v>1229</v>
      </c>
      <c r="D254" s="331" t="s">
        <v>1230</v>
      </c>
      <c r="E254" s="331" t="s">
        <v>285</v>
      </c>
      <c r="F254" s="332" t="s">
        <v>794</v>
      </c>
      <c r="G254" s="333" t="s">
        <v>1231</v>
      </c>
      <c r="H254" s="329" t="s">
        <v>192</v>
      </c>
      <c r="I254" s="331" t="str">
        <f>VLOOKUP($H254,'PHÂN CÔNG'!$B$7:$C$22,2,0)</f>
        <v>Lương Hữu Phước</v>
      </c>
    </row>
    <row r="255" spans="1:9" ht="21" customHeight="1" x14ac:dyDescent="0.3">
      <c r="A255" s="329">
        <v>45</v>
      </c>
      <c r="B255" s="330" t="s">
        <v>1232</v>
      </c>
      <c r="C255" s="331" t="s">
        <v>1233</v>
      </c>
      <c r="D255" s="331" t="s">
        <v>1234</v>
      </c>
      <c r="E255" s="331" t="s">
        <v>285</v>
      </c>
      <c r="F255" s="332" t="s">
        <v>1235</v>
      </c>
      <c r="G255" s="333" t="s">
        <v>1236</v>
      </c>
      <c r="H255" s="329" t="s">
        <v>192</v>
      </c>
      <c r="I255" s="331" t="str">
        <f>VLOOKUP($H255,'PHÂN CÔNG'!$B$7:$C$22,2,0)</f>
        <v>Lương Hữu Phước</v>
      </c>
    </row>
    <row r="256" spans="1:9" ht="21" customHeight="1" x14ac:dyDescent="0.3">
      <c r="A256" s="329">
        <v>46</v>
      </c>
      <c r="B256" s="330" t="s">
        <v>1237</v>
      </c>
      <c r="C256" s="331" t="s">
        <v>1238</v>
      </c>
      <c r="D256" s="331" t="s">
        <v>1234</v>
      </c>
      <c r="E256" s="331" t="s">
        <v>285</v>
      </c>
      <c r="F256" s="332" t="s">
        <v>1239</v>
      </c>
      <c r="G256" s="333" t="s">
        <v>1240</v>
      </c>
      <c r="H256" s="329" t="s">
        <v>192</v>
      </c>
      <c r="I256" s="331" t="str">
        <f>VLOOKUP($H256,'PHÂN CÔNG'!$B$7:$C$22,2,0)</f>
        <v>Lương Hữu Phước</v>
      </c>
    </row>
    <row r="257" spans="1:9" ht="21" customHeight="1" x14ac:dyDescent="0.3">
      <c r="A257" s="329">
        <v>47</v>
      </c>
      <c r="B257" s="330" t="s">
        <v>1241</v>
      </c>
      <c r="C257" s="331" t="s">
        <v>1242</v>
      </c>
      <c r="D257" s="331" t="s">
        <v>1243</v>
      </c>
      <c r="E257" s="331" t="s">
        <v>285</v>
      </c>
      <c r="F257" s="332" t="s">
        <v>1244</v>
      </c>
      <c r="G257" s="333" t="s">
        <v>1245</v>
      </c>
      <c r="H257" s="329" t="s">
        <v>192</v>
      </c>
      <c r="I257" s="331" t="str">
        <f>VLOOKUP($H257,'PHÂN CÔNG'!$B$7:$C$22,2,0)</f>
        <v>Lương Hữu Phước</v>
      </c>
    </row>
    <row r="258" spans="1:9" ht="21" customHeight="1" x14ac:dyDescent="0.3">
      <c r="A258" s="329">
        <v>48</v>
      </c>
      <c r="B258" s="330" t="s">
        <v>1246</v>
      </c>
      <c r="C258" s="331" t="s">
        <v>1247</v>
      </c>
      <c r="D258" s="331" t="s">
        <v>1248</v>
      </c>
      <c r="E258" s="331" t="s">
        <v>285</v>
      </c>
      <c r="F258" s="332" t="s">
        <v>1249</v>
      </c>
      <c r="G258" s="333" t="s">
        <v>1250</v>
      </c>
      <c r="H258" s="329" t="s">
        <v>192</v>
      </c>
      <c r="I258" s="331" t="str">
        <f>VLOOKUP($H258,'PHÂN CÔNG'!$B$7:$C$22,2,0)</f>
        <v>Lương Hữu Phước</v>
      </c>
    </row>
    <row r="259" spans="1:9" ht="21" customHeight="1" x14ac:dyDescent="0.3">
      <c r="A259" s="329">
        <v>1</v>
      </c>
      <c r="B259" s="330" t="s">
        <v>1251</v>
      </c>
      <c r="C259" s="331" t="s">
        <v>1252</v>
      </c>
      <c r="D259" s="331" t="s">
        <v>1253</v>
      </c>
      <c r="E259" s="331" t="s">
        <v>285</v>
      </c>
      <c r="F259" s="332" t="s">
        <v>1254</v>
      </c>
      <c r="G259" s="333" t="s">
        <v>1255</v>
      </c>
      <c r="H259" s="329" t="s">
        <v>193</v>
      </c>
      <c r="I259" s="331" t="str">
        <f>VLOOKUP($H259,'PHÂN CÔNG'!$B$7:$C$22,2,0)</f>
        <v>Trần Văn Thanh</v>
      </c>
    </row>
    <row r="260" spans="1:9" ht="21" customHeight="1" x14ac:dyDescent="0.3">
      <c r="A260" s="329">
        <v>2</v>
      </c>
      <c r="B260" s="330" t="s">
        <v>1256</v>
      </c>
      <c r="C260" s="331" t="s">
        <v>1257</v>
      </c>
      <c r="D260" s="331" t="s">
        <v>1253</v>
      </c>
      <c r="E260" s="331" t="s">
        <v>285</v>
      </c>
      <c r="F260" s="332" t="s">
        <v>621</v>
      </c>
      <c r="G260" s="333" t="s">
        <v>1258</v>
      </c>
      <c r="H260" s="329" t="s">
        <v>193</v>
      </c>
      <c r="I260" s="331" t="str">
        <f>VLOOKUP($H260,'PHÂN CÔNG'!$B$7:$C$22,2,0)</f>
        <v>Trần Văn Thanh</v>
      </c>
    </row>
    <row r="261" spans="1:9" ht="21" customHeight="1" x14ac:dyDescent="0.3">
      <c r="A261" s="329">
        <v>3</v>
      </c>
      <c r="B261" s="330" t="s">
        <v>1259</v>
      </c>
      <c r="C261" s="331" t="s">
        <v>1260</v>
      </c>
      <c r="D261" s="331" t="s">
        <v>1253</v>
      </c>
      <c r="E261" s="331" t="s">
        <v>285</v>
      </c>
      <c r="F261" s="332" t="s">
        <v>971</v>
      </c>
      <c r="G261" s="333" t="s">
        <v>1261</v>
      </c>
      <c r="H261" s="329" t="s">
        <v>193</v>
      </c>
      <c r="I261" s="331" t="str">
        <f>VLOOKUP($H261,'PHÂN CÔNG'!$B$7:$C$22,2,0)</f>
        <v>Trần Văn Thanh</v>
      </c>
    </row>
    <row r="262" spans="1:9" ht="21" customHeight="1" x14ac:dyDescent="0.3">
      <c r="A262" s="329">
        <v>4</v>
      </c>
      <c r="B262" s="330" t="s">
        <v>1262</v>
      </c>
      <c r="C262" s="331" t="s">
        <v>1263</v>
      </c>
      <c r="D262" s="331" t="s">
        <v>1243</v>
      </c>
      <c r="E262" s="331" t="s">
        <v>285</v>
      </c>
      <c r="F262" s="332" t="s">
        <v>1264</v>
      </c>
      <c r="G262" s="333" t="s">
        <v>1265</v>
      </c>
      <c r="H262" s="329" t="s">
        <v>193</v>
      </c>
      <c r="I262" s="331" t="str">
        <f>VLOOKUP($H262,'PHÂN CÔNG'!$B$7:$C$22,2,0)</f>
        <v>Trần Văn Thanh</v>
      </c>
    </row>
    <row r="263" spans="1:9" ht="21" customHeight="1" x14ac:dyDescent="0.3">
      <c r="A263" s="329">
        <v>5</v>
      </c>
      <c r="B263" s="330" t="s">
        <v>1266</v>
      </c>
      <c r="C263" s="331" t="s">
        <v>1267</v>
      </c>
      <c r="D263" s="331" t="s">
        <v>1243</v>
      </c>
      <c r="E263" s="331" t="s">
        <v>285</v>
      </c>
      <c r="F263" s="332" t="s">
        <v>1268</v>
      </c>
      <c r="G263" s="333" t="s">
        <v>1269</v>
      </c>
      <c r="H263" s="329" t="s">
        <v>193</v>
      </c>
      <c r="I263" s="331" t="str">
        <f>VLOOKUP($H263,'PHÂN CÔNG'!$B$7:$C$22,2,0)</f>
        <v>Trần Văn Thanh</v>
      </c>
    </row>
    <row r="264" spans="1:9" ht="21" customHeight="1" x14ac:dyDescent="0.3">
      <c r="A264" s="329">
        <v>6</v>
      </c>
      <c r="B264" s="330" t="s">
        <v>1270</v>
      </c>
      <c r="C264" s="331" t="s">
        <v>1271</v>
      </c>
      <c r="D264" s="331" t="s">
        <v>1243</v>
      </c>
      <c r="E264" s="331" t="s">
        <v>285</v>
      </c>
      <c r="F264" s="332" t="s">
        <v>937</v>
      </c>
      <c r="G264" s="333" t="s">
        <v>1272</v>
      </c>
      <c r="H264" s="329" t="s">
        <v>193</v>
      </c>
      <c r="I264" s="331" t="str">
        <f>VLOOKUP($H264,'PHÂN CÔNG'!$B$7:$C$22,2,0)</f>
        <v>Trần Văn Thanh</v>
      </c>
    </row>
    <row r="265" spans="1:9" ht="21" customHeight="1" x14ac:dyDescent="0.3">
      <c r="A265" s="329">
        <v>7</v>
      </c>
      <c r="B265" s="330" t="s">
        <v>1273</v>
      </c>
      <c r="C265" s="331" t="s">
        <v>1274</v>
      </c>
      <c r="D265" s="331" t="s">
        <v>1275</v>
      </c>
      <c r="E265" s="331" t="s">
        <v>285</v>
      </c>
      <c r="F265" s="332" t="s">
        <v>1276</v>
      </c>
      <c r="G265" s="333" t="s">
        <v>1277</v>
      </c>
      <c r="H265" s="329" t="s">
        <v>193</v>
      </c>
      <c r="I265" s="331" t="str">
        <f>VLOOKUP($H265,'PHÂN CÔNG'!$B$7:$C$22,2,0)</f>
        <v>Trần Văn Thanh</v>
      </c>
    </row>
    <row r="266" spans="1:9" ht="21" customHeight="1" x14ac:dyDescent="0.3">
      <c r="A266" s="329">
        <v>8</v>
      </c>
      <c r="B266" s="330" t="s">
        <v>1278</v>
      </c>
      <c r="C266" s="331" t="s">
        <v>724</v>
      </c>
      <c r="D266" s="331" t="s">
        <v>1275</v>
      </c>
      <c r="E266" s="331" t="s">
        <v>285</v>
      </c>
      <c r="F266" s="332" t="s">
        <v>699</v>
      </c>
      <c r="G266" s="333" t="s">
        <v>1279</v>
      </c>
      <c r="H266" s="329" t="s">
        <v>193</v>
      </c>
      <c r="I266" s="331" t="str">
        <f>VLOOKUP($H266,'PHÂN CÔNG'!$B$7:$C$22,2,0)</f>
        <v>Trần Văn Thanh</v>
      </c>
    </row>
    <row r="267" spans="1:9" ht="21" customHeight="1" x14ac:dyDescent="0.3">
      <c r="A267" s="329">
        <v>9</v>
      </c>
      <c r="B267" s="330" t="s">
        <v>1280</v>
      </c>
      <c r="C267" s="331" t="s">
        <v>1281</v>
      </c>
      <c r="D267" s="331" t="s">
        <v>1275</v>
      </c>
      <c r="E267" s="331" t="s">
        <v>285</v>
      </c>
      <c r="F267" s="332" t="s">
        <v>1282</v>
      </c>
      <c r="G267" s="333" t="s">
        <v>1283</v>
      </c>
      <c r="H267" s="329" t="s">
        <v>193</v>
      </c>
      <c r="I267" s="331" t="str">
        <f>VLOOKUP($H267,'PHÂN CÔNG'!$B$7:$C$22,2,0)</f>
        <v>Trần Văn Thanh</v>
      </c>
    </row>
    <row r="268" spans="1:9" ht="21" customHeight="1" x14ac:dyDescent="0.3">
      <c r="A268" s="329">
        <v>10</v>
      </c>
      <c r="B268" s="330" t="s">
        <v>1284</v>
      </c>
      <c r="C268" s="331" t="s">
        <v>1285</v>
      </c>
      <c r="D268" s="331" t="s">
        <v>1286</v>
      </c>
      <c r="E268" s="331" t="s">
        <v>285</v>
      </c>
      <c r="F268" s="332" t="s">
        <v>1287</v>
      </c>
      <c r="G268" s="333" t="s">
        <v>1288</v>
      </c>
      <c r="H268" s="329" t="s">
        <v>193</v>
      </c>
      <c r="I268" s="331" t="str">
        <f>VLOOKUP($H268,'PHÂN CÔNG'!$B$7:$C$22,2,0)</f>
        <v>Trần Văn Thanh</v>
      </c>
    </row>
    <row r="269" spans="1:9" ht="21" customHeight="1" x14ac:dyDescent="0.3">
      <c r="A269" s="329">
        <v>11</v>
      </c>
      <c r="B269" s="330" t="s">
        <v>1289</v>
      </c>
      <c r="C269" s="331" t="s">
        <v>1290</v>
      </c>
      <c r="D269" s="331" t="s">
        <v>1291</v>
      </c>
      <c r="E269" s="331" t="s">
        <v>285</v>
      </c>
      <c r="F269" s="332" t="s">
        <v>1292</v>
      </c>
      <c r="G269" s="333" t="s">
        <v>1293</v>
      </c>
      <c r="H269" s="329" t="s">
        <v>193</v>
      </c>
      <c r="I269" s="331" t="str">
        <f>VLOOKUP($H269,'PHÂN CÔNG'!$B$7:$C$22,2,0)</f>
        <v>Trần Văn Thanh</v>
      </c>
    </row>
    <row r="270" spans="1:9" ht="21" customHeight="1" x14ac:dyDescent="0.3">
      <c r="A270" s="329">
        <v>12</v>
      </c>
      <c r="B270" s="330" t="s">
        <v>1294</v>
      </c>
      <c r="C270" s="331" t="s">
        <v>1295</v>
      </c>
      <c r="D270" s="331" t="s">
        <v>1291</v>
      </c>
      <c r="E270" s="331" t="s">
        <v>285</v>
      </c>
      <c r="F270" s="332" t="s">
        <v>640</v>
      </c>
      <c r="G270" s="333" t="s">
        <v>1296</v>
      </c>
      <c r="H270" s="329" t="s">
        <v>193</v>
      </c>
      <c r="I270" s="331" t="str">
        <f>VLOOKUP($H270,'PHÂN CÔNG'!$B$7:$C$22,2,0)</f>
        <v>Trần Văn Thanh</v>
      </c>
    </row>
    <row r="271" spans="1:9" ht="21" customHeight="1" x14ac:dyDescent="0.3">
      <c r="A271" s="329">
        <v>13</v>
      </c>
      <c r="B271" s="330" t="s">
        <v>1297</v>
      </c>
      <c r="C271" s="331" t="s">
        <v>331</v>
      </c>
      <c r="D271" s="331" t="s">
        <v>1291</v>
      </c>
      <c r="E271" s="331" t="s">
        <v>285</v>
      </c>
      <c r="F271" s="332" t="s">
        <v>1298</v>
      </c>
      <c r="G271" s="333" t="s">
        <v>1299</v>
      </c>
      <c r="H271" s="329" t="s">
        <v>193</v>
      </c>
      <c r="I271" s="331" t="str">
        <f>VLOOKUP($H271,'PHÂN CÔNG'!$B$7:$C$22,2,0)</f>
        <v>Trần Văn Thanh</v>
      </c>
    </row>
    <row r="272" spans="1:9" ht="21" customHeight="1" x14ac:dyDescent="0.3">
      <c r="A272" s="329">
        <v>14</v>
      </c>
      <c r="B272" s="330" t="s">
        <v>1300</v>
      </c>
      <c r="C272" s="331" t="s">
        <v>1301</v>
      </c>
      <c r="D272" s="331" t="s">
        <v>1291</v>
      </c>
      <c r="E272" s="331" t="s">
        <v>285</v>
      </c>
      <c r="F272" s="332" t="s">
        <v>1302</v>
      </c>
      <c r="G272" s="333" t="s">
        <v>1303</v>
      </c>
      <c r="H272" s="329" t="s">
        <v>193</v>
      </c>
      <c r="I272" s="331" t="str">
        <f>VLOOKUP($H272,'PHÂN CÔNG'!$B$7:$C$22,2,0)</f>
        <v>Trần Văn Thanh</v>
      </c>
    </row>
    <row r="273" spans="1:9" ht="21" customHeight="1" x14ac:dyDescent="0.3">
      <c r="A273" s="329">
        <v>15</v>
      </c>
      <c r="B273" s="330" t="s">
        <v>1304</v>
      </c>
      <c r="C273" s="331" t="s">
        <v>440</v>
      </c>
      <c r="D273" s="331" t="s">
        <v>1305</v>
      </c>
      <c r="E273" s="331" t="s">
        <v>285</v>
      </c>
      <c r="F273" s="332" t="s">
        <v>340</v>
      </c>
      <c r="G273" s="333" t="s">
        <v>1306</v>
      </c>
      <c r="H273" s="329" t="s">
        <v>193</v>
      </c>
      <c r="I273" s="331" t="str">
        <f>VLOOKUP($H273,'PHÂN CÔNG'!$B$7:$C$22,2,0)</f>
        <v>Trần Văn Thanh</v>
      </c>
    </row>
    <row r="274" spans="1:9" ht="21" customHeight="1" x14ac:dyDescent="0.3">
      <c r="A274" s="329">
        <v>16</v>
      </c>
      <c r="B274" s="330" t="s">
        <v>1307</v>
      </c>
      <c r="C274" s="331" t="s">
        <v>1308</v>
      </c>
      <c r="D274" s="331" t="s">
        <v>417</v>
      </c>
      <c r="E274" s="331" t="s">
        <v>285</v>
      </c>
      <c r="F274" s="332" t="s">
        <v>794</v>
      </c>
      <c r="G274" s="333" t="s">
        <v>1309</v>
      </c>
      <c r="H274" s="329" t="s">
        <v>193</v>
      </c>
      <c r="I274" s="331" t="str">
        <f>VLOOKUP($H274,'PHÂN CÔNG'!$B$7:$C$22,2,0)</f>
        <v>Trần Văn Thanh</v>
      </c>
    </row>
    <row r="275" spans="1:9" ht="21" customHeight="1" x14ac:dyDescent="0.3">
      <c r="A275" s="329">
        <v>17</v>
      </c>
      <c r="B275" s="330" t="s">
        <v>1310</v>
      </c>
      <c r="C275" s="331" t="s">
        <v>1311</v>
      </c>
      <c r="D275" s="331" t="s">
        <v>1312</v>
      </c>
      <c r="E275" s="331" t="s">
        <v>285</v>
      </c>
      <c r="F275" s="332" t="s">
        <v>1313</v>
      </c>
      <c r="G275" s="333" t="s">
        <v>1314</v>
      </c>
      <c r="H275" s="329" t="s">
        <v>193</v>
      </c>
      <c r="I275" s="331" t="str">
        <f>VLOOKUP($H275,'PHÂN CÔNG'!$B$7:$C$22,2,0)</f>
        <v>Trần Văn Thanh</v>
      </c>
    </row>
    <row r="276" spans="1:9" ht="21" customHeight="1" x14ac:dyDescent="0.3">
      <c r="A276" s="329">
        <v>18</v>
      </c>
      <c r="B276" s="330" t="s">
        <v>1315</v>
      </c>
      <c r="C276" s="331" t="s">
        <v>1316</v>
      </c>
      <c r="D276" s="331" t="s">
        <v>1312</v>
      </c>
      <c r="E276" s="331" t="s">
        <v>285</v>
      </c>
      <c r="F276" s="332" t="s">
        <v>786</v>
      </c>
      <c r="G276" s="333" t="s">
        <v>1317</v>
      </c>
      <c r="H276" s="329" t="s">
        <v>193</v>
      </c>
      <c r="I276" s="331" t="str">
        <f>VLOOKUP($H276,'PHÂN CÔNG'!$B$7:$C$22,2,0)</f>
        <v>Trần Văn Thanh</v>
      </c>
    </row>
    <row r="277" spans="1:9" ht="21" customHeight="1" x14ac:dyDescent="0.3">
      <c r="A277" s="329">
        <v>19</v>
      </c>
      <c r="B277" s="330" t="s">
        <v>1318</v>
      </c>
      <c r="C277" s="331" t="s">
        <v>1319</v>
      </c>
      <c r="D277" s="331" t="s">
        <v>1320</v>
      </c>
      <c r="E277" s="331" t="s">
        <v>285</v>
      </c>
      <c r="F277" s="332" t="s">
        <v>1321</v>
      </c>
      <c r="G277" s="333" t="s">
        <v>1322</v>
      </c>
      <c r="H277" s="329" t="s">
        <v>193</v>
      </c>
      <c r="I277" s="331" t="str">
        <f>VLOOKUP($H277,'PHÂN CÔNG'!$B$7:$C$22,2,0)</f>
        <v>Trần Văn Thanh</v>
      </c>
    </row>
    <row r="278" spans="1:9" ht="21" customHeight="1" x14ac:dyDescent="0.3">
      <c r="A278" s="329">
        <v>20</v>
      </c>
      <c r="B278" s="330" t="s">
        <v>1323</v>
      </c>
      <c r="C278" s="331" t="s">
        <v>820</v>
      </c>
      <c r="D278" s="331" t="s">
        <v>1324</v>
      </c>
      <c r="E278" s="331" t="s">
        <v>285</v>
      </c>
      <c r="F278" s="332" t="s">
        <v>414</v>
      </c>
      <c r="G278" s="333" t="s">
        <v>1325</v>
      </c>
      <c r="H278" s="329" t="s">
        <v>193</v>
      </c>
      <c r="I278" s="331" t="str">
        <f>VLOOKUP($H278,'PHÂN CÔNG'!$B$7:$C$22,2,0)</f>
        <v>Trần Văn Thanh</v>
      </c>
    </row>
    <row r="279" spans="1:9" ht="21" customHeight="1" x14ac:dyDescent="0.3">
      <c r="A279" s="329">
        <v>21</v>
      </c>
      <c r="B279" s="330" t="s">
        <v>1326</v>
      </c>
      <c r="C279" s="331" t="s">
        <v>1327</v>
      </c>
      <c r="D279" s="331" t="s">
        <v>1324</v>
      </c>
      <c r="E279" s="331" t="s">
        <v>285</v>
      </c>
      <c r="F279" s="332" t="s">
        <v>1328</v>
      </c>
      <c r="G279" s="333" t="s">
        <v>1329</v>
      </c>
      <c r="H279" s="329" t="s">
        <v>193</v>
      </c>
      <c r="I279" s="331" t="str">
        <f>VLOOKUP($H279,'PHÂN CÔNG'!$B$7:$C$22,2,0)</f>
        <v>Trần Văn Thanh</v>
      </c>
    </row>
    <row r="280" spans="1:9" ht="21" customHeight="1" x14ac:dyDescent="0.3">
      <c r="A280" s="329">
        <v>22</v>
      </c>
      <c r="B280" s="330" t="s">
        <v>1330</v>
      </c>
      <c r="C280" s="331" t="s">
        <v>1331</v>
      </c>
      <c r="D280" s="331" t="s">
        <v>1324</v>
      </c>
      <c r="E280" s="331" t="s">
        <v>285</v>
      </c>
      <c r="F280" s="332" t="s">
        <v>1136</v>
      </c>
      <c r="G280" s="333" t="s">
        <v>1332</v>
      </c>
      <c r="H280" s="329" t="s">
        <v>193</v>
      </c>
      <c r="I280" s="331" t="str">
        <f>VLOOKUP($H280,'PHÂN CÔNG'!$B$7:$C$22,2,0)</f>
        <v>Trần Văn Thanh</v>
      </c>
    </row>
    <row r="281" spans="1:9" ht="21" customHeight="1" x14ac:dyDescent="0.3">
      <c r="A281" s="329">
        <v>23</v>
      </c>
      <c r="B281" s="330" t="s">
        <v>1333</v>
      </c>
      <c r="C281" s="331" t="s">
        <v>730</v>
      </c>
      <c r="D281" s="331" t="s">
        <v>1324</v>
      </c>
      <c r="E281" s="331" t="s">
        <v>285</v>
      </c>
      <c r="F281" s="332" t="s">
        <v>1334</v>
      </c>
      <c r="G281" s="333" t="s">
        <v>1335</v>
      </c>
      <c r="H281" s="329" t="s">
        <v>193</v>
      </c>
      <c r="I281" s="331" t="str">
        <f>VLOOKUP($H281,'PHÂN CÔNG'!$B$7:$C$22,2,0)</f>
        <v>Trần Văn Thanh</v>
      </c>
    </row>
    <row r="282" spans="1:9" ht="21" customHeight="1" x14ac:dyDescent="0.3">
      <c r="A282" s="329">
        <v>24</v>
      </c>
      <c r="B282" s="330" t="s">
        <v>1336</v>
      </c>
      <c r="C282" s="331" t="s">
        <v>960</v>
      </c>
      <c r="D282" s="331" t="s">
        <v>1324</v>
      </c>
      <c r="E282" s="331" t="s">
        <v>285</v>
      </c>
      <c r="F282" s="332" t="s">
        <v>395</v>
      </c>
      <c r="G282" s="333" t="s">
        <v>1337</v>
      </c>
      <c r="H282" s="329" t="s">
        <v>193</v>
      </c>
      <c r="I282" s="331" t="str">
        <f>VLOOKUP($H282,'PHÂN CÔNG'!$B$7:$C$22,2,0)</f>
        <v>Trần Văn Thanh</v>
      </c>
    </row>
    <row r="283" spans="1:9" ht="21" customHeight="1" x14ac:dyDescent="0.3">
      <c r="A283" s="329">
        <v>25</v>
      </c>
      <c r="B283" s="330" t="s">
        <v>1338</v>
      </c>
      <c r="C283" s="331" t="s">
        <v>1339</v>
      </c>
      <c r="D283" s="331" t="s">
        <v>1324</v>
      </c>
      <c r="E283" s="331" t="s">
        <v>285</v>
      </c>
      <c r="F283" s="332" t="s">
        <v>769</v>
      </c>
      <c r="G283" s="333" t="s">
        <v>1340</v>
      </c>
      <c r="H283" s="329" t="s">
        <v>193</v>
      </c>
      <c r="I283" s="331" t="str">
        <f>VLOOKUP($H283,'PHÂN CÔNG'!$B$7:$C$22,2,0)</f>
        <v>Trần Văn Thanh</v>
      </c>
    </row>
    <row r="284" spans="1:9" ht="21" customHeight="1" x14ac:dyDescent="0.3">
      <c r="A284" s="329">
        <v>26</v>
      </c>
      <c r="B284" s="330" t="s">
        <v>1341</v>
      </c>
      <c r="C284" s="331" t="s">
        <v>440</v>
      </c>
      <c r="D284" s="331" t="s">
        <v>1324</v>
      </c>
      <c r="E284" s="331" t="s">
        <v>285</v>
      </c>
      <c r="F284" s="332" t="s">
        <v>437</v>
      </c>
      <c r="G284" s="333" t="s">
        <v>1342</v>
      </c>
      <c r="H284" s="329" t="s">
        <v>193</v>
      </c>
      <c r="I284" s="331" t="str">
        <f>VLOOKUP($H284,'PHÂN CÔNG'!$B$7:$C$22,2,0)</f>
        <v>Trần Văn Thanh</v>
      </c>
    </row>
    <row r="285" spans="1:9" ht="21" customHeight="1" x14ac:dyDescent="0.3">
      <c r="A285" s="329">
        <v>27</v>
      </c>
      <c r="B285" s="330" t="s">
        <v>1343</v>
      </c>
      <c r="C285" s="331" t="s">
        <v>355</v>
      </c>
      <c r="D285" s="331" t="s">
        <v>1344</v>
      </c>
      <c r="E285" s="331" t="s">
        <v>285</v>
      </c>
      <c r="F285" s="332" t="s">
        <v>537</v>
      </c>
      <c r="G285" s="333" t="s">
        <v>1345</v>
      </c>
      <c r="H285" s="329" t="s">
        <v>193</v>
      </c>
      <c r="I285" s="331" t="str">
        <f>VLOOKUP($H285,'PHÂN CÔNG'!$B$7:$C$22,2,0)</f>
        <v>Trần Văn Thanh</v>
      </c>
    </row>
    <row r="286" spans="1:9" ht="21" customHeight="1" x14ac:dyDescent="0.3">
      <c r="A286" s="329">
        <v>28</v>
      </c>
      <c r="B286" s="330" t="s">
        <v>1346</v>
      </c>
      <c r="C286" s="331" t="s">
        <v>1347</v>
      </c>
      <c r="D286" s="331" t="s">
        <v>1348</v>
      </c>
      <c r="E286" s="331" t="s">
        <v>285</v>
      </c>
      <c r="F286" s="332" t="s">
        <v>897</v>
      </c>
      <c r="G286" s="333" t="s">
        <v>1349</v>
      </c>
      <c r="H286" s="329" t="s">
        <v>193</v>
      </c>
      <c r="I286" s="331" t="str">
        <f>VLOOKUP($H286,'PHÂN CÔNG'!$B$7:$C$22,2,0)</f>
        <v>Trần Văn Thanh</v>
      </c>
    </row>
    <row r="287" spans="1:9" ht="21" customHeight="1" x14ac:dyDescent="0.3">
      <c r="A287" s="329">
        <v>29</v>
      </c>
      <c r="B287" s="330" t="s">
        <v>1350</v>
      </c>
      <c r="C287" s="331" t="s">
        <v>1351</v>
      </c>
      <c r="D287" s="331" t="s">
        <v>1348</v>
      </c>
      <c r="E287" s="331" t="s">
        <v>285</v>
      </c>
      <c r="F287" s="332" t="s">
        <v>315</v>
      </c>
      <c r="G287" s="333" t="s">
        <v>1352</v>
      </c>
      <c r="H287" s="329" t="s">
        <v>193</v>
      </c>
      <c r="I287" s="331" t="str">
        <f>VLOOKUP($H287,'PHÂN CÔNG'!$B$7:$C$22,2,0)</f>
        <v>Trần Văn Thanh</v>
      </c>
    </row>
    <row r="288" spans="1:9" ht="21" customHeight="1" x14ac:dyDescent="0.3">
      <c r="A288" s="329">
        <v>30</v>
      </c>
      <c r="B288" s="330" t="s">
        <v>1353</v>
      </c>
      <c r="C288" s="331" t="s">
        <v>1354</v>
      </c>
      <c r="D288" s="331" t="s">
        <v>1348</v>
      </c>
      <c r="E288" s="331" t="s">
        <v>285</v>
      </c>
      <c r="F288" s="332" t="s">
        <v>391</v>
      </c>
      <c r="G288" s="333" t="s">
        <v>1355</v>
      </c>
      <c r="H288" s="329" t="s">
        <v>193</v>
      </c>
      <c r="I288" s="331" t="str">
        <f>VLOOKUP($H288,'PHÂN CÔNG'!$B$7:$C$22,2,0)</f>
        <v>Trần Văn Thanh</v>
      </c>
    </row>
    <row r="289" spans="1:9" ht="21" customHeight="1" x14ac:dyDescent="0.3">
      <c r="A289" s="329">
        <v>31</v>
      </c>
      <c r="B289" s="330" t="s">
        <v>1356</v>
      </c>
      <c r="C289" s="331" t="s">
        <v>1357</v>
      </c>
      <c r="D289" s="331" t="s">
        <v>1348</v>
      </c>
      <c r="E289" s="331" t="s">
        <v>285</v>
      </c>
      <c r="F289" s="332" t="s">
        <v>471</v>
      </c>
      <c r="G289" s="333" t="s">
        <v>1358</v>
      </c>
      <c r="H289" s="329" t="s">
        <v>193</v>
      </c>
      <c r="I289" s="331" t="str">
        <f>VLOOKUP($H289,'PHÂN CÔNG'!$B$7:$C$22,2,0)</f>
        <v>Trần Văn Thanh</v>
      </c>
    </row>
    <row r="290" spans="1:9" ht="21" customHeight="1" x14ac:dyDescent="0.3">
      <c r="A290" s="329">
        <v>32</v>
      </c>
      <c r="B290" s="330" t="s">
        <v>1359</v>
      </c>
      <c r="C290" s="331" t="s">
        <v>807</v>
      </c>
      <c r="D290" s="331" t="s">
        <v>1348</v>
      </c>
      <c r="E290" s="331" t="s">
        <v>285</v>
      </c>
      <c r="F290" s="332" t="s">
        <v>1360</v>
      </c>
      <c r="G290" s="333" t="s">
        <v>1361</v>
      </c>
      <c r="H290" s="329" t="s">
        <v>193</v>
      </c>
      <c r="I290" s="331" t="str">
        <f>VLOOKUP($H290,'PHÂN CÔNG'!$B$7:$C$22,2,0)</f>
        <v>Trần Văn Thanh</v>
      </c>
    </row>
    <row r="291" spans="1:9" ht="21" customHeight="1" x14ac:dyDescent="0.3">
      <c r="A291" s="329">
        <v>33</v>
      </c>
      <c r="B291" s="330" t="s">
        <v>1362</v>
      </c>
      <c r="C291" s="331" t="s">
        <v>335</v>
      </c>
      <c r="D291" s="331" t="s">
        <v>1348</v>
      </c>
      <c r="E291" s="331" t="s">
        <v>285</v>
      </c>
      <c r="F291" s="332" t="s">
        <v>379</v>
      </c>
      <c r="G291" s="333" t="s">
        <v>1363</v>
      </c>
      <c r="H291" s="329" t="s">
        <v>193</v>
      </c>
      <c r="I291" s="331" t="str">
        <f>VLOOKUP($H291,'PHÂN CÔNG'!$B$7:$C$22,2,0)</f>
        <v>Trần Văn Thanh</v>
      </c>
    </row>
    <row r="292" spans="1:9" ht="21" customHeight="1" x14ac:dyDescent="0.3">
      <c r="A292" s="329">
        <v>34</v>
      </c>
      <c r="B292" s="330" t="s">
        <v>1364</v>
      </c>
      <c r="C292" s="331" t="s">
        <v>1365</v>
      </c>
      <c r="D292" s="331" t="s">
        <v>1366</v>
      </c>
      <c r="E292" s="331" t="s">
        <v>285</v>
      </c>
      <c r="F292" s="332" t="s">
        <v>1367</v>
      </c>
      <c r="G292" s="333" t="s">
        <v>1368</v>
      </c>
      <c r="H292" s="329" t="s">
        <v>193</v>
      </c>
      <c r="I292" s="331" t="str">
        <f>VLOOKUP($H292,'PHÂN CÔNG'!$B$7:$C$22,2,0)</f>
        <v>Trần Văn Thanh</v>
      </c>
    </row>
    <row r="293" spans="1:9" ht="21" customHeight="1" x14ac:dyDescent="0.3">
      <c r="A293" s="329">
        <v>35</v>
      </c>
      <c r="B293" s="330" t="s">
        <v>1369</v>
      </c>
      <c r="C293" s="331" t="s">
        <v>680</v>
      </c>
      <c r="D293" s="331" t="s">
        <v>1366</v>
      </c>
      <c r="E293" s="331" t="s">
        <v>285</v>
      </c>
      <c r="F293" s="332" t="s">
        <v>336</v>
      </c>
      <c r="G293" s="333" t="s">
        <v>1370</v>
      </c>
      <c r="H293" s="329" t="s">
        <v>193</v>
      </c>
      <c r="I293" s="331" t="str">
        <f>VLOOKUP($H293,'PHÂN CÔNG'!$B$7:$C$22,2,0)</f>
        <v>Trần Văn Thanh</v>
      </c>
    </row>
    <row r="294" spans="1:9" ht="21" customHeight="1" x14ac:dyDescent="0.3">
      <c r="A294" s="329">
        <v>36</v>
      </c>
      <c r="B294" s="330" t="s">
        <v>1371</v>
      </c>
      <c r="C294" s="331" t="s">
        <v>1040</v>
      </c>
      <c r="D294" s="331" t="s">
        <v>1372</v>
      </c>
      <c r="E294" s="331" t="s">
        <v>285</v>
      </c>
      <c r="F294" s="332" t="s">
        <v>1373</v>
      </c>
      <c r="G294" s="333" t="s">
        <v>1374</v>
      </c>
      <c r="H294" s="329" t="s">
        <v>193</v>
      </c>
      <c r="I294" s="331" t="str">
        <f>VLOOKUP($H294,'PHÂN CÔNG'!$B$7:$C$22,2,0)</f>
        <v>Trần Văn Thanh</v>
      </c>
    </row>
    <row r="295" spans="1:9" ht="21" customHeight="1" x14ac:dyDescent="0.3">
      <c r="A295" s="329">
        <v>37</v>
      </c>
      <c r="B295" s="330" t="s">
        <v>1375</v>
      </c>
      <c r="C295" s="331" t="s">
        <v>1376</v>
      </c>
      <c r="D295" s="331" t="s">
        <v>1372</v>
      </c>
      <c r="E295" s="331" t="s">
        <v>285</v>
      </c>
      <c r="F295" s="332" t="s">
        <v>1377</v>
      </c>
      <c r="G295" s="333" t="s">
        <v>1378</v>
      </c>
      <c r="H295" s="329" t="s">
        <v>193</v>
      </c>
      <c r="I295" s="331" t="str">
        <f>VLOOKUP($H295,'PHÂN CÔNG'!$B$7:$C$22,2,0)</f>
        <v>Trần Văn Thanh</v>
      </c>
    </row>
    <row r="296" spans="1:9" ht="21" customHeight="1" x14ac:dyDescent="0.3">
      <c r="A296" s="329">
        <v>38</v>
      </c>
      <c r="B296" s="330" t="s">
        <v>1379</v>
      </c>
      <c r="C296" s="331" t="s">
        <v>724</v>
      </c>
      <c r="D296" s="331" t="s">
        <v>1372</v>
      </c>
      <c r="E296" s="331" t="s">
        <v>285</v>
      </c>
      <c r="F296" s="332" t="s">
        <v>696</v>
      </c>
      <c r="G296" s="333" t="s">
        <v>1380</v>
      </c>
      <c r="H296" s="329" t="s">
        <v>193</v>
      </c>
      <c r="I296" s="331" t="str">
        <f>VLOOKUP($H296,'PHÂN CÔNG'!$B$7:$C$22,2,0)</f>
        <v>Trần Văn Thanh</v>
      </c>
    </row>
    <row r="297" spans="1:9" ht="21" customHeight="1" x14ac:dyDescent="0.3">
      <c r="A297" s="329">
        <v>39</v>
      </c>
      <c r="B297" s="330" t="s">
        <v>1381</v>
      </c>
      <c r="C297" s="331" t="s">
        <v>1382</v>
      </c>
      <c r="D297" s="331" t="s">
        <v>1383</v>
      </c>
      <c r="E297" s="331" t="s">
        <v>285</v>
      </c>
      <c r="F297" s="332" t="s">
        <v>1384</v>
      </c>
      <c r="G297" s="333" t="s">
        <v>1385</v>
      </c>
      <c r="H297" s="329" t="s">
        <v>193</v>
      </c>
      <c r="I297" s="331" t="str">
        <f>VLOOKUP($H297,'PHÂN CÔNG'!$B$7:$C$22,2,0)</f>
        <v>Trần Văn Thanh</v>
      </c>
    </row>
    <row r="298" spans="1:9" ht="21" customHeight="1" x14ac:dyDescent="0.3">
      <c r="A298" s="329">
        <v>40</v>
      </c>
      <c r="B298" s="330" t="s">
        <v>1386</v>
      </c>
      <c r="C298" s="331" t="s">
        <v>1387</v>
      </c>
      <c r="D298" s="331" t="s">
        <v>1388</v>
      </c>
      <c r="E298" s="331" t="s">
        <v>285</v>
      </c>
      <c r="F298" s="332" t="s">
        <v>484</v>
      </c>
      <c r="G298" s="333" t="s">
        <v>1389</v>
      </c>
      <c r="H298" s="329" t="s">
        <v>193</v>
      </c>
      <c r="I298" s="331" t="str">
        <f>VLOOKUP($H298,'PHÂN CÔNG'!$B$7:$C$22,2,0)</f>
        <v>Trần Văn Thanh</v>
      </c>
    </row>
    <row r="299" spans="1:9" ht="21" customHeight="1" x14ac:dyDescent="0.3">
      <c r="A299" s="329">
        <v>1</v>
      </c>
      <c r="B299" s="330" t="s">
        <v>1390</v>
      </c>
      <c r="C299" s="331" t="s">
        <v>1391</v>
      </c>
      <c r="D299" s="331" t="s">
        <v>1388</v>
      </c>
      <c r="E299" s="331" t="s">
        <v>285</v>
      </c>
      <c r="F299" s="332" t="s">
        <v>1276</v>
      </c>
      <c r="G299" s="333" t="s">
        <v>1392</v>
      </c>
      <c r="H299" s="329" t="s">
        <v>194</v>
      </c>
      <c r="I299" s="331" t="str">
        <f>VLOOKUP($H299,'PHÂN CÔNG'!$B$7:$C$22,2,0)</f>
        <v>Bùi Văn Tuấn</v>
      </c>
    </row>
    <row r="300" spans="1:9" ht="21" customHeight="1" x14ac:dyDescent="0.3">
      <c r="A300" s="329">
        <v>2</v>
      </c>
      <c r="B300" s="330" t="s">
        <v>1393</v>
      </c>
      <c r="C300" s="331" t="s">
        <v>1263</v>
      </c>
      <c r="D300" s="331" t="s">
        <v>1388</v>
      </c>
      <c r="E300" s="331" t="s">
        <v>285</v>
      </c>
      <c r="F300" s="332" t="s">
        <v>1313</v>
      </c>
      <c r="G300" s="333" t="s">
        <v>1394</v>
      </c>
      <c r="H300" s="329" t="s">
        <v>194</v>
      </c>
      <c r="I300" s="331" t="str">
        <f>VLOOKUP($H300,'PHÂN CÔNG'!$B$7:$C$22,2,0)</f>
        <v>Bùi Văn Tuấn</v>
      </c>
    </row>
    <row r="301" spans="1:9" ht="21" customHeight="1" x14ac:dyDescent="0.3">
      <c r="A301" s="329">
        <v>3</v>
      </c>
      <c r="B301" s="330" t="s">
        <v>1395</v>
      </c>
      <c r="C301" s="331" t="s">
        <v>1396</v>
      </c>
      <c r="D301" s="331" t="s">
        <v>1397</v>
      </c>
      <c r="E301" s="331" t="s">
        <v>285</v>
      </c>
      <c r="F301" s="332" t="s">
        <v>808</v>
      </c>
      <c r="G301" s="333" t="s">
        <v>1398</v>
      </c>
      <c r="H301" s="329" t="s">
        <v>194</v>
      </c>
      <c r="I301" s="331" t="str">
        <f>VLOOKUP($H301,'PHÂN CÔNG'!$B$7:$C$22,2,0)</f>
        <v>Bùi Văn Tuấn</v>
      </c>
    </row>
    <row r="302" spans="1:9" ht="21" customHeight="1" x14ac:dyDescent="0.3">
      <c r="A302" s="329">
        <v>4</v>
      </c>
      <c r="B302" s="330" t="s">
        <v>1399</v>
      </c>
      <c r="C302" s="331" t="s">
        <v>1400</v>
      </c>
      <c r="D302" s="331" t="s">
        <v>1401</v>
      </c>
      <c r="E302" s="331" t="s">
        <v>285</v>
      </c>
      <c r="F302" s="332" t="s">
        <v>1402</v>
      </c>
      <c r="G302" s="333" t="s">
        <v>1403</v>
      </c>
      <c r="H302" s="329" t="s">
        <v>194</v>
      </c>
      <c r="I302" s="331" t="str">
        <f>VLOOKUP($H302,'PHÂN CÔNG'!$B$7:$C$22,2,0)</f>
        <v>Bùi Văn Tuấn</v>
      </c>
    </row>
    <row r="303" spans="1:9" ht="21" customHeight="1" x14ac:dyDescent="0.3">
      <c r="A303" s="329">
        <v>5</v>
      </c>
      <c r="B303" s="330" t="s">
        <v>1404</v>
      </c>
      <c r="C303" s="331" t="s">
        <v>1405</v>
      </c>
      <c r="D303" s="331" t="s">
        <v>1401</v>
      </c>
      <c r="E303" s="331" t="s">
        <v>285</v>
      </c>
      <c r="F303" s="332" t="s">
        <v>362</v>
      </c>
      <c r="G303" s="333" t="s">
        <v>1406</v>
      </c>
      <c r="H303" s="329" t="s">
        <v>194</v>
      </c>
      <c r="I303" s="331" t="str">
        <f>VLOOKUP($H303,'PHÂN CÔNG'!$B$7:$C$22,2,0)</f>
        <v>Bùi Văn Tuấn</v>
      </c>
    </row>
    <row r="304" spans="1:9" ht="21" customHeight="1" x14ac:dyDescent="0.3">
      <c r="A304" s="329">
        <v>6</v>
      </c>
      <c r="B304" s="330" t="s">
        <v>1407</v>
      </c>
      <c r="C304" s="331" t="s">
        <v>540</v>
      </c>
      <c r="D304" s="331" t="s">
        <v>1401</v>
      </c>
      <c r="E304" s="331" t="s">
        <v>285</v>
      </c>
      <c r="F304" s="332" t="s">
        <v>604</v>
      </c>
      <c r="G304" s="333" t="s">
        <v>1408</v>
      </c>
      <c r="H304" s="329" t="s">
        <v>194</v>
      </c>
      <c r="I304" s="331" t="str">
        <f>VLOOKUP($H304,'PHÂN CÔNG'!$B$7:$C$22,2,0)</f>
        <v>Bùi Văn Tuấn</v>
      </c>
    </row>
    <row r="305" spans="1:9" ht="21" customHeight="1" x14ac:dyDescent="0.3">
      <c r="A305" s="329">
        <v>7</v>
      </c>
      <c r="B305" s="330" t="s">
        <v>1409</v>
      </c>
      <c r="C305" s="331" t="s">
        <v>1410</v>
      </c>
      <c r="D305" s="331" t="s">
        <v>1411</v>
      </c>
      <c r="E305" s="331" t="s">
        <v>285</v>
      </c>
      <c r="F305" s="332" t="s">
        <v>1412</v>
      </c>
      <c r="G305" s="333" t="s">
        <v>1413</v>
      </c>
      <c r="H305" s="329" t="s">
        <v>194</v>
      </c>
      <c r="I305" s="331" t="str">
        <f>VLOOKUP($H305,'PHÂN CÔNG'!$B$7:$C$22,2,0)</f>
        <v>Bùi Văn Tuấn</v>
      </c>
    </row>
    <row r="306" spans="1:9" ht="21" customHeight="1" x14ac:dyDescent="0.3">
      <c r="A306" s="329">
        <v>8</v>
      </c>
      <c r="B306" s="330" t="s">
        <v>1414</v>
      </c>
      <c r="C306" s="331" t="s">
        <v>1415</v>
      </c>
      <c r="D306" s="331" t="s">
        <v>1411</v>
      </c>
      <c r="E306" s="331" t="s">
        <v>285</v>
      </c>
      <c r="F306" s="332" t="s">
        <v>348</v>
      </c>
      <c r="G306" s="333" t="s">
        <v>1416</v>
      </c>
      <c r="H306" s="329" t="s">
        <v>194</v>
      </c>
      <c r="I306" s="331" t="str">
        <f>VLOOKUP($H306,'PHÂN CÔNG'!$B$7:$C$22,2,0)</f>
        <v>Bùi Văn Tuấn</v>
      </c>
    </row>
    <row r="307" spans="1:9" ht="21" customHeight="1" x14ac:dyDescent="0.3">
      <c r="A307" s="329">
        <v>9</v>
      </c>
      <c r="B307" s="330" t="s">
        <v>1417</v>
      </c>
      <c r="C307" s="331" t="s">
        <v>440</v>
      </c>
      <c r="D307" s="331" t="s">
        <v>1411</v>
      </c>
      <c r="E307" s="331" t="s">
        <v>285</v>
      </c>
      <c r="F307" s="332" t="s">
        <v>1418</v>
      </c>
      <c r="G307" s="333" t="s">
        <v>1419</v>
      </c>
      <c r="H307" s="329" t="s">
        <v>194</v>
      </c>
      <c r="I307" s="331" t="str">
        <f>VLOOKUP($H307,'PHÂN CÔNG'!$B$7:$C$22,2,0)</f>
        <v>Bùi Văn Tuấn</v>
      </c>
    </row>
    <row r="308" spans="1:9" ht="21" customHeight="1" x14ac:dyDescent="0.3">
      <c r="A308" s="329">
        <v>10</v>
      </c>
      <c r="B308" s="330" t="s">
        <v>1420</v>
      </c>
      <c r="C308" s="331" t="s">
        <v>1421</v>
      </c>
      <c r="D308" s="331" t="s">
        <v>1422</v>
      </c>
      <c r="E308" s="331" t="s">
        <v>285</v>
      </c>
      <c r="F308" s="332" t="s">
        <v>503</v>
      </c>
      <c r="G308" s="333" t="s">
        <v>1423</v>
      </c>
      <c r="H308" s="329" t="s">
        <v>194</v>
      </c>
      <c r="I308" s="331" t="str">
        <f>VLOOKUP($H308,'PHÂN CÔNG'!$B$7:$C$22,2,0)</f>
        <v>Bùi Văn Tuấn</v>
      </c>
    </row>
    <row r="309" spans="1:9" ht="21" customHeight="1" x14ac:dyDescent="0.3">
      <c r="A309" s="329">
        <v>11</v>
      </c>
      <c r="B309" s="330" t="s">
        <v>1424</v>
      </c>
      <c r="C309" s="331" t="s">
        <v>1425</v>
      </c>
      <c r="D309" s="331" t="s">
        <v>1426</v>
      </c>
      <c r="E309" s="331" t="s">
        <v>285</v>
      </c>
      <c r="F309" s="332" t="s">
        <v>1003</v>
      </c>
      <c r="G309" s="333" t="s">
        <v>1427</v>
      </c>
      <c r="H309" s="329" t="s">
        <v>194</v>
      </c>
      <c r="I309" s="331" t="str">
        <f>VLOOKUP($H309,'PHÂN CÔNG'!$B$7:$C$22,2,0)</f>
        <v>Bùi Văn Tuấn</v>
      </c>
    </row>
    <row r="310" spans="1:9" ht="21" customHeight="1" x14ac:dyDescent="0.3">
      <c r="A310" s="329">
        <v>12</v>
      </c>
      <c r="B310" s="330" t="s">
        <v>1428</v>
      </c>
      <c r="C310" s="331" t="s">
        <v>1429</v>
      </c>
      <c r="D310" s="331" t="s">
        <v>1430</v>
      </c>
      <c r="E310" s="331" t="s">
        <v>285</v>
      </c>
      <c r="F310" s="332" t="s">
        <v>832</v>
      </c>
      <c r="G310" s="333" t="s">
        <v>1431</v>
      </c>
      <c r="H310" s="329" t="s">
        <v>194</v>
      </c>
      <c r="I310" s="331" t="str">
        <f>VLOOKUP($H310,'PHÂN CÔNG'!$B$7:$C$22,2,0)</f>
        <v>Bùi Văn Tuấn</v>
      </c>
    </row>
    <row r="311" spans="1:9" ht="21" customHeight="1" x14ac:dyDescent="0.3">
      <c r="A311" s="329">
        <v>13</v>
      </c>
      <c r="B311" s="330" t="s">
        <v>1432</v>
      </c>
      <c r="C311" s="331" t="s">
        <v>1185</v>
      </c>
      <c r="D311" s="331" t="s">
        <v>1433</v>
      </c>
      <c r="E311" s="331" t="s">
        <v>285</v>
      </c>
      <c r="F311" s="332" t="s">
        <v>1328</v>
      </c>
      <c r="G311" s="333" t="s">
        <v>1434</v>
      </c>
      <c r="H311" s="329" t="s">
        <v>194</v>
      </c>
      <c r="I311" s="331" t="str">
        <f>VLOOKUP($H311,'PHÂN CÔNG'!$B$7:$C$22,2,0)</f>
        <v>Bùi Văn Tuấn</v>
      </c>
    </row>
    <row r="312" spans="1:9" ht="21" customHeight="1" x14ac:dyDescent="0.3">
      <c r="A312" s="329">
        <v>14</v>
      </c>
      <c r="B312" s="330" t="s">
        <v>1435</v>
      </c>
      <c r="C312" s="331" t="s">
        <v>724</v>
      </c>
      <c r="D312" s="331" t="s">
        <v>1433</v>
      </c>
      <c r="E312" s="331" t="s">
        <v>285</v>
      </c>
      <c r="F312" s="332" t="s">
        <v>328</v>
      </c>
      <c r="G312" s="333" t="s">
        <v>1436</v>
      </c>
      <c r="H312" s="329" t="s">
        <v>194</v>
      </c>
      <c r="I312" s="331" t="str">
        <f>VLOOKUP($H312,'PHÂN CÔNG'!$B$7:$C$22,2,0)</f>
        <v>Bùi Văn Tuấn</v>
      </c>
    </row>
    <row r="313" spans="1:9" ht="21" customHeight="1" x14ac:dyDescent="0.3">
      <c r="A313" s="329">
        <v>15</v>
      </c>
      <c r="B313" s="330" t="s">
        <v>1437</v>
      </c>
      <c r="C313" s="331" t="s">
        <v>1438</v>
      </c>
      <c r="D313" s="331" t="s">
        <v>1433</v>
      </c>
      <c r="E313" s="331" t="s">
        <v>285</v>
      </c>
      <c r="F313" s="332" t="s">
        <v>1439</v>
      </c>
      <c r="G313" s="333" t="s">
        <v>1440</v>
      </c>
      <c r="H313" s="329" t="s">
        <v>194</v>
      </c>
      <c r="I313" s="331" t="str">
        <f>VLOOKUP($H313,'PHÂN CÔNG'!$B$7:$C$22,2,0)</f>
        <v>Bùi Văn Tuấn</v>
      </c>
    </row>
    <row r="314" spans="1:9" ht="21" customHeight="1" x14ac:dyDescent="0.3">
      <c r="A314" s="329">
        <v>16</v>
      </c>
      <c r="B314" s="330" t="s">
        <v>1441</v>
      </c>
      <c r="C314" s="331" t="s">
        <v>1442</v>
      </c>
      <c r="D314" s="331" t="s">
        <v>1433</v>
      </c>
      <c r="E314" s="331" t="s">
        <v>285</v>
      </c>
      <c r="F314" s="332" t="s">
        <v>696</v>
      </c>
      <c r="G314" s="333" t="s">
        <v>1443</v>
      </c>
      <c r="H314" s="329" t="s">
        <v>194</v>
      </c>
      <c r="I314" s="331" t="str">
        <f>VLOOKUP($H314,'PHÂN CÔNG'!$B$7:$C$22,2,0)</f>
        <v>Bùi Văn Tuấn</v>
      </c>
    </row>
    <row r="315" spans="1:9" ht="21" customHeight="1" x14ac:dyDescent="0.3">
      <c r="A315" s="329">
        <v>17</v>
      </c>
      <c r="B315" s="330" t="s">
        <v>1444</v>
      </c>
      <c r="C315" s="331" t="s">
        <v>740</v>
      </c>
      <c r="D315" s="331" t="s">
        <v>1433</v>
      </c>
      <c r="E315" s="331" t="s">
        <v>285</v>
      </c>
      <c r="F315" s="332" t="s">
        <v>812</v>
      </c>
      <c r="G315" s="333" t="s">
        <v>1445</v>
      </c>
      <c r="H315" s="329" t="s">
        <v>194</v>
      </c>
      <c r="I315" s="331" t="str">
        <f>VLOOKUP($H315,'PHÂN CÔNG'!$B$7:$C$22,2,0)</f>
        <v>Bùi Văn Tuấn</v>
      </c>
    </row>
    <row r="316" spans="1:9" ht="21" customHeight="1" x14ac:dyDescent="0.3">
      <c r="A316" s="329">
        <v>18</v>
      </c>
      <c r="B316" s="330" t="s">
        <v>1446</v>
      </c>
      <c r="C316" s="331" t="s">
        <v>1391</v>
      </c>
      <c r="D316" s="331" t="s">
        <v>1447</v>
      </c>
      <c r="E316" s="331" t="s">
        <v>285</v>
      </c>
      <c r="F316" s="332" t="s">
        <v>902</v>
      </c>
      <c r="G316" s="333" t="s">
        <v>1448</v>
      </c>
      <c r="H316" s="329" t="s">
        <v>194</v>
      </c>
      <c r="I316" s="331" t="str">
        <f>VLOOKUP($H316,'PHÂN CÔNG'!$B$7:$C$22,2,0)</f>
        <v>Bùi Văn Tuấn</v>
      </c>
    </row>
    <row r="317" spans="1:9" ht="21" customHeight="1" x14ac:dyDescent="0.3">
      <c r="A317" s="329">
        <v>19</v>
      </c>
      <c r="B317" s="330" t="s">
        <v>1449</v>
      </c>
      <c r="C317" s="331" t="s">
        <v>331</v>
      </c>
      <c r="D317" s="331" t="s">
        <v>1447</v>
      </c>
      <c r="E317" s="331" t="s">
        <v>285</v>
      </c>
      <c r="F317" s="332" t="s">
        <v>1450</v>
      </c>
      <c r="G317" s="333" t="s">
        <v>1451</v>
      </c>
      <c r="H317" s="329" t="s">
        <v>194</v>
      </c>
      <c r="I317" s="331" t="str">
        <f>VLOOKUP($H317,'PHÂN CÔNG'!$B$7:$C$22,2,0)</f>
        <v>Bùi Văn Tuấn</v>
      </c>
    </row>
    <row r="318" spans="1:9" ht="21" customHeight="1" x14ac:dyDescent="0.3">
      <c r="A318" s="329">
        <v>20</v>
      </c>
      <c r="B318" s="330" t="s">
        <v>1452</v>
      </c>
      <c r="C318" s="331" t="s">
        <v>1453</v>
      </c>
      <c r="D318" s="331" t="s">
        <v>1447</v>
      </c>
      <c r="E318" s="331" t="s">
        <v>285</v>
      </c>
      <c r="F318" s="332" t="s">
        <v>1123</v>
      </c>
      <c r="G318" s="333" t="s">
        <v>1454</v>
      </c>
      <c r="H318" s="329" t="s">
        <v>194</v>
      </c>
      <c r="I318" s="331" t="str">
        <f>VLOOKUP($H318,'PHÂN CÔNG'!$B$7:$C$22,2,0)</f>
        <v>Bùi Văn Tuấn</v>
      </c>
    </row>
    <row r="319" spans="1:9" ht="21" customHeight="1" x14ac:dyDescent="0.3">
      <c r="A319" s="329">
        <v>21</v>
      </c>
      <c r="B319" s="330" t="s">
        <v>1455</v>
      </c>
      <c r="C319" s="331" t="s">
        <v>680</v>
      </c>
      <c r="D319" s="331" t="s">
        <v>1447</v>
      </c>
      <c r="E319" s="331" t="s">
        <v>285</v>
      </c>
      <c r="F319" s="332" t="s">
        <v>659</v>
      </c>
      <c r="G319" s="333" t="s">
        <v>1456</v>
      </c>
      <c r="H319" s="329" t="s">
        <v>194</v>
      </c>
      <c r="I319" s="331" t="str">
        <f>VLOOKUP($H319,'PHÂN CÔNG'!$B$7:$C$22,2,0)</f>
        <v>Bùi Văn Tuấn</v>
      </c>
    </row>
    <row r="320" spans="1:9" ht="21" customHeight="1" x14ac:dyDescent="0.3">
      <c r="A320" s="329">
        <v>22</v>
      </c>
      <c r="B320" s="330" t="s">
        <v>1457</v>
      </c>
      <c r="C320" s="331" t="s">
        <v>856</v>
      </c>
      <c r="D320" s="331" t="s">
        <v>1458</v>
      </c>
      <c r="E320" s="331" t="s">
        <v>285</v>
      </c>
      <c r="F320" s="332" t="s">
        <v>1174</v>
      </c>
      <c r="G320" s="333" t="s">
        <v>1459</v>
      </c>
      <c r="H320" s="329" t="s">
        <v>194</v>
      </c>
      <c r="I320" s="331" t="str">
        <f>VLOOKUP($H320,'PHÂN CÔNG'!$B$7:$C$22,2,0)</f>
        <v>Bùi Văn Tuấn</v>
      </c>
    </row>
    <row r="321" spans="1:9" ht="21" customHeight="1" x14ac:dyDescent="0.3">
      <c r="A321" s="329">
        <v>23</v>
      </c>
      <c r="B321" s="330" t="s">
        <v>1460</v>
      </c>
      <c r="C321" s="331" t="s">
        <v>1461</v>
      </c>
      <c r="D321" s="331" t="s">
        <v>1462</v>
      </c>
      <c r="E321" s="331" t="s">
        <v>285</v>
      </c>
      <c r="F321" s="332" t="s">
        <v>782</v>
      </c>
      <c r="G321" s="333" t="s">
        <v>1463</v>
      </c>
      <c r="H321" s="329" t="s">
        <v>194</v>
      </c>
      <c r="I321" s="331" t="str">
        <f>VLOOKUP($H321,'PHÂN CÔNG'!$B$7:$C$22,2,0)</f>
        <v>Bùi Văn Tuấn</v>
      </c>
    </row>
    <row r="322" spans="1:9" ht="21" customHeight="1" x14ac:dyDescent="0.3">
      <c r="A322" s="329">
        <v>24</v>
      </c>
      <c r="B322" s="330" t="s">
        <v>1464</v>
      </c>
      <c r="C322" s="331" t="s">
        <v>1116</v>
      </c>
      <c r="D322" s="331" t="s">
        <v>1462</v>
      </c>
      <c r="E322" s="331" t="s">
        <v>285</v>
      </c>
      <c r="F322" s="332" t="s">
        <v>1123</v>
      </c>
      <c r="G322" s="333" t="s">
        <v>1465</v>
      </c>
      <c r="H322" s="329" t="s">
        <v>194</v>
      </c>
      <c r="I322" s="331" t="str">
        <f>VLOOKUP($H322,'PHÂN CÔNG'!$B$7:$C$22,2,0)</f>
        <v>Bùi Văn Tuấn</v>
      </c>
    </row>
    <row r="323" spans="1:9" ht="21" customHeight="1" x14ac:dyDescent="0.3">
      <c r="A323" s="329">
        <v>25</v>
      </c>
      <c r="B323" s="330" t="s">
        <v>1466</v>
      </c>
      <c r="C323" s="331" t="s">
        <v>440</v>
      </c>
      <c r="D323" s="331" t="s">
        <v>1462</v>
      </c>
      <c r="E323" s="331" t="s">
        <v>285</v>
      </c>
      <c r="F323" s="332" t="s">
        <v>1467</v>
      </c>
      <c r="G323" s="333" t="s">
        <v>1468</v>
      </c>
      <c r="H323" s="329" t="s">
        <v>194</v>
      </c>
      <c r="I323" s="331" t="str">
        <f>VLOOKUP($H323,'PHÂN CÔNG'!$B$7:$C$22,2,0)</f>
        <v>Bùi Văn Tuấn</v>
      </c>
    </row>
    <row r="324" spans="1:9" ht="21" customHeight="1" x14ac:dyDescent="0.3">
      <c r="A324" s="329">
        <v>26</v>
      </c>
      <c r="B324" s="330" t="s">
        <v>1469</v>
      </c>
      <c r="C324" s="331" t="s">
        <v>409</v>
      </c>
      <c r="D324" s="331" t="s">
        <v>1462</v>
      </c>
      <c r="E324" s="331" t="s">
        <v>285</v>
      </c>
      <c r="F324" s="332" t="s">
        <v>503</v>
      </c>
      <c r="G324" s="333" t="s">
        <v>1470</v>
      </c>
      <c r="H324" s="329" t="s">
        <v>194</v>
      </c>
      <c r="I324" s="331" t="str">
        <f>VLOOKUP($H324,'PHÂN CÔNG'!$B$7:$C$22,2,0)</f>
        <v>Bùi Văn Tuấn</v>
      </c>
    </row>
    <row r="325" spans="1:9" ht="21" customHeight="1" x14ac:dyDescent="0.3">
      <c r="A325" s="329">
        <v>27</v>
      </c>
      <c r="B325" s="330" t="s">
        <v>1471</v>
      </c>
      <c r="C325" s="331" t="s">
        <v>1472</v>
      </c>
      <c r="D325" s="331" t="s">
        <v>1462</v>
      </c>
      <c r="E325" s="331" t="s">
        <v>285</v>
      </c>
      <c r="F325" s="332" t="s">
        <v>1473</v>
      </c>
      <c r="G325" s="333" t="s">
        <v>1474</v>
      </c>
      <c r="H325" s="329" t="s">
        <v>194</v>
      </c>
      <c r="I325" s="331" t="str">
        <f>VLOOKUP($H325,'PHÂN CÔNG'!$B$7:$C$22,2,0)</f>
        <v>Bùi Văn Tuấn</v>
      </c>
    </row>
    <row r="326" spans="1:9" ht="21" customHeight="1" x14ac:dyDescent="0.3">
      <c r="A326" s="329">
        <v>28</v>
      </c>
      <c r="B326" s="330" t="s">
        <v>1475</v>
      </c>
      <c r="C326" s="331" t="s">
        <v>1476</v>
      </c>
      <c r="D326" s="331" t="s">
        <v>1477</v>
      </c>
      <c r="E326" s="331" t="s">
        <v>285</v>
      </c>
      <c r="F326" s="332" t="s">
        <v>1478</v>
      </c>
      <c r="G326" s="333" t="s">
        <v>1479</v>
      </c>
      <c r="H326" s="329" t="s">
        <v>194</v>
      </c>
      <c r="I326" s="331" t="str">
        <f>VLOOKUP($H326,'PHÂN CÔNG'!$B$7:$C$22,2,0)</f>
        <v>Bùi Văn Tuấn</v>
      </c>
    </row>
    <row r="327" spans="1:9" ht="21" customHeight="1" x14ac:dyDescent="0.3">
      <c r="A327" s="329">
        <v>29</v>
      </c>
      <c r="B327" s="330" t="s">
        <v>1480</v>
      </c>
      <c r="C327" s="331" t="s">
        <v>1481</v>
      </c>
      <c r="D327" s="331" t="s">
        <v>1482</v>
      </c>
      <c r="E327" s="331" t="s">
        <v>285</v>
      </c>
      <c r="F327" s="332" t="s">
        <v>1334</v>
      </c>
      <c r="G327" s="333" t="s">
        <v>1483</v>
      </c>
      <c r="H327" s="329" t="s">
        <v>194</v>
      </c>
      <c r="I327" s="331" t="str">
        <f>VLOOKUP($H327,'PHÂN CÔNG'!$B$7:$C$22,2,0)</f>
        <v>Bùi Văn Tuấn</v>
      </c>
    </row>
    <row r="328" spans="1:9" ht="21" customHeight="1" x14ac:dyDescent="0.3">
      <c r="A328" s="329">
        <v>30</v>
      </c>
      <c r="B328" s="330" t="s">
        <v>1484</v>
      </c>
      <c r="C328" s="331" t="s">
        <v>1485</v>
      </c>
      <c r="D328" s="331" t="s">
        <v>1482</v>
      </c>
      <c r="E328" s="331" t="s">
        <v>285</v>
      </c>
      <c r="F328" s="332" t="s">
        <v>336</v>
      </c>
      <c r="G328" s="333" t="s">
        <v>1486</v>
      </c>
      <c r="H328" s="329" t="s">
        <v>194</v>
      </c>
      <c r="I328" s="331" t="str">
        <f>VLOOKUP($H328,'PHÂN CÔNG'!$B$7:$C$22,2,0)</f>
        <v>Bùi Văn Tuấn</v>
      </c>
    </row>
    <row r="329" spans="1:9" ht="21" customHeight="1" x14ac:dyDescent="0.3">
      <c r="A329" s="329">
        <v>31</v>
      </c>
      <c r="B329" s="330" t="s">
        <v>1487</v>
      </c>
      <c r="C329" s="331" t="s">
        <v>1488</v>
      </c>
      <c r="D329" s="331" t="s">
        <v>1248</v>
      </c>
      <c r="E329" s="331" t="s">
        <v>285</v>
      </c>
      <c r="F329" s="332" t="s">
        <v>1489</v>
      </c>
      <c r="G329" s="333" t="s">
        <v>1490</v>
      </c>
      <c r="H329" s="329" t="s">
        <v>194</v>
      </c>
      <c r="I329" s="331" t="str">
        <f>VLOOKUP($H329,'PHÂN CÔNG'!$B$7:$C$22,2,0)</f>
        <v>Bùi Văn Tuấn</v>
      </c>
    </row>
    <row r="330" spans="1:9" ht="21" customHeight="1" x14ac:dyDescent="0.3">
      <c r="A330" s="329">
        <v>32</v>
      </c>
      <c r="B330" s="330" t="s">
        <v>1491</v>
      </c>
      <c r="C330" s="331" t="s">
        <v>1492</v>
      </c>
      <c r="D330" s="331" t="s">
        <v>1493</v>
      </c>
      <c r="E330" s="331" t="s">
        <v>285</v>
      </c>
      <c r="F330" s="332" t="s">
        <v>937</v>
      </c>
      <c r="G330" s="333" t="s">
        <v>1494</v>
      </c>
      <c r="H330" s="329" t="s">
        <v>194</v>
      </c>
      <c r="I330" s="331" t="str">
        <f>VLOOKUP($H330,'PHÂN CÔNG'!$B$7:$C$22,2,0)</f>
        <v>Bùi Văn Tuấn</v>
      </c>
    </row>
    <row r="331" spans="1:9" ht="21" customHeight="1" x14ac:dyDescent="0.3">
      <c r="A331" s="329">
        <v>33</v>
      </c>
      <c r="B331" s="330" t="s">
        <v>1495</v>
      </c>
      <c r="C331" s="331" t="s">
        <v>1496</v>
      </c>
      <c r="D331" s="331" t="s">
        <v>1497</v>
      </c>
      <c r="E331" s="331" t="s">
        <v>285</v>
      </c>
      <c r="F331" s="332" t="s">
        <v>1498</v>
      </c>
      <c r="G331" s="333" t="s">
        <v>1499</v>
      </c>
      <c r="H331" s="329" t="s">
        <v>194</v>
      </c>
      <c r="I331" s="331" t="str">
        <f>VLOOKUP($H331,'PHÂN CÔNG'!$B$7:$C$22,2,0)</f>
        <v>Bùi Văn Tuấn</v>
      </c>
    </row>
    <row r="332" spans="1:9" ht="21" customHeight="1" x14ac:dyDescent="0.3">
      <c r="A332" s="329">
        <v>34</v>
      </c>
      <c r="B332" s="330" t="s">
        <v>1500</v>
      </c>
      <c r="C332" s="331" t="s">
        <v>1501</v>
      </c>
      <c r="D332" s="331" t="s">
        <v>1497</v>
      </c>
      <c r="E332" s="331" t="s">
        <v>285</v>
      </c>
      <c r="F332" s="332" t="s">
        <v>1502</v>
      </c>
      <c r="G332" s="333" t="s">
        <v>1503</v>
      </c>
      <c r="H332" s="329" t="s">
        <v>194</v>
      </c>
      <c r="I332" s="331" t="str">
        <f>VLOOKUP($H332,'PHÂN CÔNG'!$B$7:$C$22,2,0)</f>
        <v>Bùi Văn Tuấn</v>
      </c>
    </row>
    <row r="333" spans="1:9" ht="21" customHeight="1" x14ac:dyDescent="0.3">
      <c r="A333" s="329">
        <v>35</v>
      </c>
      <c r="B333" s="330" t="s">
        <v>1504</v>
      </c>
      <c r="C333" s="331" t="s">
        <v>882</v>
      </c>
      <c r="D333" s="331" t="s">
        <v>1497</v>
      </c>
      <c r="E333" s="331" t="s">
        <v>285</v>
      </c>
      <c r="F333" s="332" t="s">
        <v>1505</v>
      </c>
      <c r="G333" s="333" t="s">
        <v>1506</v>
      </c>
      <c r="H333" s="329" t="s">
        <v>194</v>
      </c>
      <c r="I333" s="331" t="str">
        <f>VLOOKUP($H333,'PHÂN CÔNG'!$B$7:$C$22,2,0)</f>
        <v>Bùi Văn Tuấn</v>
      </c>
    </row>
    <row r="334" spans="1:9" ht="21" customHeight="1" x14ac:dyDescent="0.3">
      <c r="A334" s="329">
        <v>36</v>
      </c>
      <c r="B334" s="330" t="s">
        <v>1507</v>
      </c>
      <c r="C334" s="331" t="s">
        <v>322</v>
      </c>
      <c r="D334" s="331" t="s">
        <v>1497</v>
      </c>
      <c r="E334" s="331" t="s">
        <v>285</v>
      </c>
      <c r="F334" s="332" t="s">
        <v>1508</v>
      </c>
      <c r="G334" s="333" t="s">
        <v>1509</v>
      </c>
      <c r="H334" s="329" t="s">
        <v>194</v>
      </c>
      <c r="I334" s="331" t="str">
        <f>VLOOKUP($H334,'PHÂN CÔNG'!$B$7:$C$22,2,0)</f>
        <v>Bùi Văn Tuấn</v>
      </c>
    </row>
    <row r="335" spans="1:9" ht="21" customHeight="1" x14ac:dyDescent="0.3">
      <c r="A335" s="329">
        <v>37</v>
      </c>
      <c r="B335" s="330" t="s">
        <v>1510</v>
      </c>
      <c r="C335" s="331" t="s">
        <v>1511</v>
      </c>
      <c r="D335" s="331" t="s">
        <v>1497</v>
      </c>
      <c r="E335" s="331" t="s">
        <v>285</v>
      </c>
      <c r="F335" s="332" t="s">
        <v>1512</v>
      </c>
      <c r="G335" s="333" t="s">
        <v>1513</v>
      </c>
      <c r="H335" s="329" t="s">
        <v>194</v>
      </c>
      <c r="I335" s="331" t="str">
        <f>VLOOKUP($H335,'PHÂN CÔNG'!$B$7:$C$22,2,0)</f>
        <v>Bùi Văn Tuấn</v>
      </c>
    </row>
    <row r="336" spans="1:9" ht="21" customHeight="1" x14ac:dyDescent="0.3">
      <c r="A336" s="329">
        <v>38</v>
      </c>
      <c r="B336" s="330" t="s">
        <v>1514</v>
      </c>
      <c r="C336" s="331" t="s">
        <v>1515</v>
      </c>
      <c r="D336" s="331" t="s">
        <v>1497</v>
      </c>
      <c r="E336" s="331" t="s">
        <v>285</v>
      </c>
      <c r="F336" s="332" t="s">
        <v>1373</v>
      </c>
      <c r="G336" s="333" t="s">
        <v>1516</v>
      </c>
      <c r="H336" s="329" t="s">
        <v>194</v>
      </c>
      <c r="I336" s="331" t="str">
        <f>VLOOKUP($H336,'PHÂN CÔNG'!$B$7:$C$22,2,0)</f>
        <v>Bùi Văn Tuấn</v>
      </c>
    </row>
    <row r="337" spans="1:9" ht="21" customHeight="1" x14ac:dyDescent="0.3">
      <c r="A337" s="329">
        <v>39</v>
      </c>
      <c r="B337" s="330" t="s">
        <v>1517</v>
      </c>
      <c r="C337" s="331" t="s">
        <v>1518</v>
      </c>
      <c r="D337" s="331" t="s">
        <v>1497</v>
      </c>
      <c r="E337" s="331" t="s">
        <v>285</v>
      </c>
      <c r="F337" s="332" t="s">
        <v>1519</v>
      </c>
      <c r="G337" s="333" t="s">
        <v>1520</v>
      </c>
      <c r="H337" s="329" t="s">
        <v>194</v>
      </c>
      <c r="I337" s="331" t="str">
        <f>VLOOKUP($H337,'PHÂN CÔNG'!$B$7:$C$22,2,0)</f>
        <v>Bùi Văn Tuấn</v>
      </c>
    </row>
    <row r="338" spans="1:9" ht="21" customHeight="1" x14ac:dyDescent="0.3">
      <c r="A338" s="329">
        <v>1</v>
      </c>
      <c r="B338" s="330" t="s">
        <v>1521</v>
      </c>
      <c r="C338" s="331" t="s">
        <v>1522</v>
      </c>
      <c r="D338" s="331" t="s">
        <v>1523</v>
      </c>
      <c r="E338" s="331" t="s">
        <v>1073</v>
      </c>
      <c r="F338" s="332" t="s">
        <v>1524</v>
      </c>
      <c r="G338" s="333" t="s">
        <v>1525</v>
      </c>
      <c r="H338" s="329" t="s">
        <v>195</v>
      </c>
      <c r="I338" s="331" t="str">
        <f>VLOOKUP($H338,'PHÂN CÔNG'!$B$7:$C$22,2,0)</f>
        <v>Nguyễn Văn Phúc</v>
      </c>
    </row>
    <row r="339" spans="1:9" ht="21" customHeight="1" x14ac:dyDescent="0.3">
      <c r="A339" s="329">
        <v>2</v>
      </c>
      <c r="B339" s="330" t="s">
        <v>1526</v>
      </c>
      <c r="C339" s="331" t="s">
        <v>1527</v>
      </c>
      <c r="D339" s="331" t="s">
        <v>1523</v>
      </c>
      <c r="E339" s="331" t="s">
        <v>1073</v>
      </c>
      <c r="F339" s="332" t="s">
        <v>362</v>
      </c>
      <c r="G339" s="333" t="s">
        <v>1528</v>
      </c>
      <c r="H339" s="329" t="s">
        <v>195</v>
      </c>
      <c r="I339" s="331" t="str">
        <f>VLOOKUP($H339,'PHÂN CÔNG'!$B$7:$C$22,2,0)</f>
        <v>Nguyễn Văn Phúc</v>
      </c>
    </row>
    <row r="340" spans="1:9" ht="21" customHeight="1" x14ac:dyDescent="0.3">
      <c r="A340" s="329">
        <v>3</v>
      </c>
      <c r="B340" s="330" t="s">
        <v>1529</v>
      </c>
      <c r="C340" s="331" t="s">
        <v>1530</v>
      </c>
      <c r="D340" s="331" t="s">
        <v>284</v>
      </c>
      <c r="E340" s="331" t="s">
        <v>1073</v>
      </c>
      <c r="F340" s="332" t="s">
        <v>403</v>
      </c>
      <c r="G340" s="333" t="s">
        <v>1531</v>
      </c>
      <c r="H340" s="329" t="s">
        <v>195</v>
      </c>
      <c r="I340" s="331" t="str">
        <f>VLOOKUP($H340,'PHÂN CÔNG'!$B$7:$C$22,2,0)</f>
        <v>Nguyễn Văn Phúc</v>
      </c>
    </row>
    <row r="341" spans="1:9" ht="21" customHeight="1" x14ac:dyDescent="0.3">
      <c r="A341" s="329">
        <v>4</v>
      </c>
      <c r="B341" s="330" t="s">
        <v>1532</v>
      </c>
      <c r="C341" s="331" t="s">
        <v>1533</v>
      </c>
      <c r="D341" s="331" t="s">
        <v>284</v>
      </c>
      <c r="E341" s="331" t="s">
        <v>1073</v>
      </c>
      <c r="F341" s="332" t="s">
        <v>549</v>
      </c>
      <c r="G341" s="333" t="s">
        <v>1534</v>
      </c>
      <c r="H341" s="329" t="s">
        <v>195</v>
      </c>
      <c r="I341" s="331" t="str">
        <f>VLOOKUP($H341,'PHÂN CÔNG'!$B$7:$C$22,2,0)</f>
        <v>Nguyễn Văn Phúc</v>
      </c>
    </row>
    <row r="342" spans="1:9" ht="21" customHeight="1" x14ac:dyDescent="0.3">
      <c r="A342" s="329">
        <v>5</v>
      </c>
      <c r="B342" s="330" t="s">
        <v>1535</v>
      </c>
      <c r="C342" s="331" t="s">
        <v>1536</v>
      </c>
      <c r="D342" s="331" t="s">
        <v>284</v>
      </c>
      <c r="E342" s="331" t="s">
        <v>1073</v>
      </c>
      <c r="F342" s="332" t="s">
        <v>1537</v>
      </c>
      <c r="G342" s="333" t="s">
        <v>1538</v>
      </c>
      <c r="H342" s="329" t="s">
        <v>195</v>
      </c>
      <c r="I342" s="331" t="str">
        <f>VLOOKUP($H342,'PHÂN CÔNG'!$B$7:$C$22,2,0)</f>
        <v>Nguyễn Văn Phúc</v>
      </c>
    </row>
    <row r="343" spans="1:9" ht="21" customHeight="1" x14ac:dyDescent="0.3">
      <c r="A343" s="329">
        <v>6</v>
      </c>
      <c r="B343" s="330" t="s">
        <v>1539</v>
      </c>
      <c r="C343" s="331" t="s">
        <v>1540</v>
      </c>
      <c r="D343" s="331" t="s">
        <v>323</v>
      </c>
      <c r="E343" s="331" t="s">
        <v>1073</v>
      </c>
      <c r="F343" s="332" t="s">
        <v>506</v>
      </c>
      <c r="G343" s="333" t="s">
        <v>1541</v>
      </c>
      <c r="H343" s="329" t="s">
        <v>195</v>
      </c>
      <c r="I343" s="331" t="str">
        <f>VLOOKUP($H343,'PHÂN CÔNG'!$B$7:$C$22,2,0)</f>
        <v>Nguyễn Văn Phúc</v>
      </c>
    </row>
    <row r="344" spans="1:9" ht="21" customHeight="1" x14ac:dyDescent="0.3">
      <c r="A344" s="329">
        <v>7</v>
      </c>
      <c r="B344" s="330" t="s">
        <v>1542</v>
      </c>
      <c r="C344" s="331" t="s">
        <v>1543</v>
      </c>
      <c r="D344" s="331" t="s">
        <v>323</v>
      </c>
      <c r="E344" s="331" t="s">
        <v>1073</v>
      </c>
      <c r="F344" s="332" t="s">
        <v>1544</v>
      </c>
      <c r="G344" s="333" t="s">
        <v>1545</v>
      </c>
      <c r="H344" s="329" t="s">
        <v>195</v>
      </c>
      <c r="I344" s="331" t="str">
        <f>VLOOKUP($H344,'PHÂN CÔNG'!$B$7:$C$22,2,0)</f>
        <v>Nguyễn Văn Phúc</v>
      </c>
    </row>
    <row r="345" spans="1:9" ht="21" customHeight="1" x14ac:dyDescent="0.3">
      <c r="A345" s="329">
        <v>8</v>
      </c>
      <c r="B345" s="330" t="s">
        <v>1546</v>
      </c>
      <c r="C345" s="331" t="s">
        <v>1547</v>
      </c>
      <c r="D345" s="331" t="s">
        <v>323</v>
      </c>
      <c r="E345" s="331" t="s">
        <v>1073</v>
      </c>
      <c r="F345" s="332" t="s">
        <v>545</v>
      </c>
      <c r="G345" s="333" t="s">
        <v>1548</v>
      </c>
      <c r="H345" s="329" t="s">
        <v>195</v>
      </c>
      <c r="I345" s="331" t="str">
        <f>VLOOKUP($H345,'PHÂN CÔNG'!$B$7:$C$22,2,0)</f>
        <v>Nguyễn Văn Phúc</v>
      </c>
    </row>
    <row r="346" spans="1:9" ht="21" customHeight="1" x14ac:dyDescent="0.3">
      <c r="A346" s="329">
        <v>9</v>
      </c>
      <c r="B346" s="330" t="s">
        <v>1549</v>
      </c>
      <c r="C346" s="331" t="s">
        <v>1550</v>
      </c>
      <c r="D346" s="331" t="s">
        <v>323</v>
      </c>
      <c r="E346" s="331" t="s">
        <v>1073</v>
      </c>
      <c r="F346" s="332" t="s">
        <v>1551</v>
      </c>
      <c r="G346" s="333" t="s">
        <v>1552</v>
      </c>
      <c r="H346" s="329" t="s">
        <v>195</v>
      </c>
      <c r="I346" s="331" t="str">
        <f>VLOOKUP($H346,'PHÂN CÔNG'!$B$7:$C$22,2,0)</f>
        <v>Nguyễn Văn Phúc</v>
      </c>
    </row>
    <row r="347" spans="1:9" ht="21" customHeight="1" x14ac:dyDescent="0.3">
      <c r="A347" s="329">
        <v>10</v>
      </c>
      <c r="B347" s="330" t="s">
        <v>1553</v>
      </c>
      <c r="C347" s="331" t="s">
        <v>1554</v>
      </c>
      <c r="D347" s="331" t="s">
        <v>323</v>
      </c>
      <c r="E347" s="331" t="s">
        <v>1073</v>
      </c>
      <c r="F347" s="332" t="s">
        <v>845</v>
      </c>
      <c r="G347" s="333" t="s">
        <v>1555</v>
      </c>
      <c r="H347" s="329" t="s">
        <v>195</v>
      </c>
      <c r="I347" s="331" t="str">
        <f>VLOOKUP($H347,'PHÂN CÔNG'!$B$7:$C$22,2,0)</f>
        <v>Nguyễn Văn Phúc</v>
      </c>
    </row>
    <row r="348" spans="1:9" ht="21" customHeight="1" x14ac:dyDescent="0.3">
      <c r="A348" s="329">
        <v>11</v>
      </c>
      <c r="B348" s="330" t="s">
        <v>1556</v>
      </c>
      <c r="C348" s="331" t="s">
        <v>1557</v>
      </c>
      <c r="D348" s="331" t="s">
        <v>323</v>
      </c>
      <c r="E348" s="331" t="s">
        <v>1073</v>
      </c>
      <c r="F348" s="332" t="s">
        <v>1558</v>
      </c>
      <c r="G348" s="333" t="s">
        <v>1559</v>
      </c>
      <c r="H348" s="329" t="s">
        <v>195</v>
      </c>
      <c r="I348" s="331" t="str">
        <f>VLOOKUP($H348,'PHÂN CÔNG'!$B$7:$C$22,2,0)</f>
        <v>Nguyễn Văn Phúc</v>
      </c>
    </row>
    <row r="349" spans="1:9" ht="21" customHeight="1" x14ac:dyDescent="0.3">
      <c r="A349" s="329">
        <v>12</v>
      </c>
      <c r="B349" s="330" t="s">
        <v>1560</v>
      </c>
      <c r="C349" s="331" t="s">
        <v>1561</v>
      </c>
      <c r="D349" s="331" t="s">
        <v>1562</v>
      </c>
      <c r="E349" s="331" t="s">
        <v>1073</v>
      </c>
      <c r="F349" s="332" t="s">
        <v>1123</v>
      </c>
      <c r="G349" s="333" t="s">
        <v>1563</v>
      </c>
      <c r="H349" s="329" t="s">
        <v>195</v>
      </c>
      <c r="I349" s="331" t="str">
        <f>VLOOKUP($H349,'PHÂN CÔNG'!$B$7:$C$22,2,0)</f>
        <v>Nguyễn Văn Phúc</v>
      </c>
    </row>
    <row r="350" spans="1:9" ht="21" customHeight="1" x14ac:dyDescent="0.3">
      <c r="A350" s="329">
        <v>13</v>
      </c>
      <c r="B350" s="330" t="s">
        <v>1564</v>
      </c>
      <c r="C350" s="331" t="s">
        <v>1565</v>
      </c>
      <c r="D350" s="331" t="s">
        <v>1566</v>
      </c>
      <c r="E350" s="331" t="s">
        <v>1073</v>
      </c>
      <c r="F350" s="332" t="s">
        <v>1567</v>
      </c>
      <c r="G350" s="333" t="s">
        <v>1568</v>
      </c>
      <c r="H350" s="329" t="s">
        <v>195</v>
      </c>
      <c r="I350" s="331" t="str">
        <f>VLOOKUP($H350,'PHÂN CÔNG'!$B$7:$C$22,2,0)</f>
        <v>Nguyễn Văn Phúc</v>
      </c>
    </row>
    <row r="351" spans="1:9" ht="21" customHeight="1" x14ac:dyDescent="0.3">
      <c r="A351" s="329">
        <v>14</v>
      </c>
      <c r="B351" s="330" t="s">
        <v>1569</v>
      </c>
      <c r="C351" s="331" t="s">
        <v>1570</v>
      </c>
      <c r="D351" s="331" t="s">
        <v>1571</v>
      </c>
      <c r="E351" s="331" t="s">
        <v>1073</v>
      </c>
      <c r="F351" s="332" t="s">
        <v>966</v>
      </c>
      <c r="G351" s="333" t="s">
        <v>1572</v>
      </c>
      <c r="H351" s="329" t="s">
        <v>195</v>
      </c>
      <c r="I351" s="331" t="str">
        <f>VLOOKUP($H351,'PHÂN CÔNG'!$B$7:$C$22,2,0)</f>
        <v>Nguyễn Văn Phúc</v>
      </c>
    </row>
    <row r="352" spans="1:9" ht="21" customHeight="1" x14ac:dyDescent="0.3">
      <c r="A352" s="329">
        <v>15</v>
      </c>
      <c r="B352" s="330" t="s">
        <v>1573</v>
      </c>
      <c r="C352" s="331" t="s">
        <v>1574</v>
      </c>
      <c r="D352" s="331" t="s">
        <v>1072</v>
      </c>
      <c r="E352" s="331" t="s">
        <v>1073</v>
      </c>
      <c r="F352" s="332" t="s">
        <v>1575</v>
      </c>
      <c r="G352" s="333" t="s">
        <v>1576</v>
      </c>
      <c r="H352" s="329" t="s">
        <v>195</v>
      </c>
      <c r="I352" s="331" t="str">
        <f>VLOOKUP($H352,'PHÂN CÔNG'!$B$7:$C$22,2,0)</f>
        <v>Nguyễn Văn Phúc</v>
      </c>
    </row>
    <row r="353" spans="1:9" ht="21" customHeight="1" x14ac:dyDescent="0.3">
      <c r="A353" s="329">
        <v>16</v>
      </c>
      <c r="B353" s="330" t="s">
        <v>1577</v>
      </c>
      <c r="C353" s="331" t="s">
        <v>1578</v>
      </c>
      <c r="D353" s="331" t="s">
        <v>1579</v>
      </c>
      <c r="E353" s="331" t="s">
        <v>1073</v>
      </c>
      <c r="F353" s="332" t="s">
        <v>1580</v>
      </c>
      <c r="G353" s="333" t="s">
        <v>1581</v>
      </c>
      <c r="H353" s="329" t="s">
        <v>195</v>
      </c>
      <c r="I353" s="331" t="str">
        <f>VLOOKUP($H353,'PHÂN CÔNG'!$B$7:$C$22,2,0)</f>
        <v>Nguyễn Văn Phúc</v>
      </c>
    </row>
    <row r="354" spans="1:9" ht="21" customHeight="1" x14ac:dyDescent="0.3">
      <c r="A354" s="329">
        <v>17</v>
      </c>
      <c r="B354" s="330" t="s">
        <v>1582</v>
      </c>
      <c r="C354" s="331" t="s">
        <v>1583</v>
      </c>
      <c r="D354" s="331" t="s">
        <v>1584</v>
      </c>
      <c r="E354" s="331" t="s">
        <v>1073</v>
      </c>
      <c r="F354" s="332" t="s">
        <v>790</v>
      </c>
      <c r="G354" s="333" t="s">
        <v>1585</v>
      </c>
      <c r="H354" s="329" t="s">
        <v>195</v>
      </c>
      <c r="I354" s="331" t="str">
        <f>VLOOKUP($H354,'PHÂN CÔNG'!$B$7:$C$22,2,0)</f>
        <v>Nguyễn Văn Phúc</v>
      </c>
    </row>
    <row r="355" spans="1:9" ht="21" customHeight="1" x14ac:dyDescent="0.3">
      <c r="A355" s="329">
        <v>18</v>
      </c>
      <c r="B355" s="330" t="s">
        <v>1586</v>
      </c>
      <c r="C355" s="331" t="s">
        <v>1587</v>
      </c>
      <c r="D355" s="331" t="s">
        <v>1588</v>
      </c>
      <c r="E355" s="331" t="s">
        <v>1073</v>
      </c>
      <c r="F355" s="332" t="s">
        <v>319</v>
      </c>
      <c r="G355" s="333" t="s">
        <v>1589</v>
      </c>
      <c r="H355" s="329" t="s">
        <v>195</v>
      </c>
      <c r="I355" s="331" t="str">
        <f>VLOOKUP($H355,'PHÂN CÔNG'!$B$7:$C$22,2,0)</f>
        <v>Nguyễn Văn Phúc</v>
      </c>
    </row>
    <row r="356" spans="1:9" ht="21" customHeight="1" x14ac:dyDescent="0.3">
      <c r="A356" s="329">
        <v>19</v>
      </c>
      <c r="B356" s="330" t="s">
        <v>1590</v>
      </c>
      <c r="C356" s="331" t="s">
        <v>1591</v>
      </c>
      <c r="D356" s="331" t="s">
        <v>1592</v>
      </c>
      <c r="E356" s="331" t="s">
        <v>1073</v>
      </c>
      <c r="F356" s="332" t="s">
        <v>1593</v>
      </c>
      <c r="G356" s="333" t="s">
        <v>1594</v>
      </c>
      <c r="H356" s="329" t="s">
        <v>195</v>
      </c>
      <c r="I356" s="331" t="str">
        <f>VLOOKUP($H356,'PHÂN CÔNG'!$B$7:$C$22,2,0)</f>
        <v>Nguyễn Văn Phúc</v>
      </c>
    </row>
    <row r="357" spans="1:9" ht="21" customHeight="1" x14ac:dyDescent="0.3">
      <c r="A357" s="329">
        <v>20</v>
      </c>
      <c r="B357" s="330" t="s">
        <v>1595</v>
      </c>
      <c r="C357" s="331" t="s">
        <v>1596</v>
      </c>
      <c r="D357" s="331" t="s">
        <v>553</v>
      </c>
      <c r="E357" s="331" t="s">
        <v>1073</v>
      </c>
      <c r="F357" s="332" t="s">
        <v>1015</v>
      </c>
      <c r="G357" s="333" t="s">
        <v>1597</v>
      </c>
      <c r="H357" s="329" t="s">
        <v>195</v>
      </c>
      <c r="I357" s="331" t="str">
        <f>VLOOKUP($H357,'PHÂN CÔNG'!$B$7:$C$22,2,0)</f>
        <v>Nguyễn Văn Phúc</v>
      </c>
    </row>
    <row r="358" spans="1:9" ht="21" customHeight="1" x14ac:dyDescent="0.3">
      <c r="A358" s="329">
        <v>21</v>
      </c>
      <c r="B358" s="330" t="s">
        <v>1598</v>
      </c>
      <c r="C358" s="331" t="s">
        <v>1599</v>
      </c>
      <c r="D358" s="331" t="s">
        <v>553</v>
      </c>
      <c r="E358" s="331" t="s">
        <v>1073</v>
      </c>
      <c r="F358" s="332" t="s">
        <v>1600</v>
      </c>
      <c r="G358" s="333" t="s">
        <v>1601</v>
      </c>
      <c r="H358" s="329" t="s">
        <v>195</v>
      </c>
      <c r="I358" s="331" t="str">
        <f>VLOOKUP($H358,'PHÂN CÔNG'!$B$7:$C$22,2,0)</f>
        <v>Nguyễn Văn Phúc</v>
      </c>
    </row>
    <row r="359" spans="1:9" ht="21" customHeight="1" x14ac:dyDescent="0.3">
      <c r="A359" s="329">
        <v>22</v>
      </c>
      <c r="B359" s="330" t="s">
        <v>1602</v>
      </c>
      <c r="C359" s="331" t="s">
        <v>1603</v>
      </c>
      <c r="D359" s="331" t="s">
        <v>553</v>
      </c>
      <c r="E359" s="331" t="s">
        <v>1073</v>
      </c>
      <c r="F359" s="332" t="s">
        <v>286</v>
      </c>
      <c r="G359" s="333" t="s">
        <v>1604</v>
      </c>
      <c r="H359" s="329" t="s">
        <v>195</v>
      </c>
      <c r="I359" s="331" t="str">
        <f>VLOOKUP($H359,'PHÂN CÔNG'!$B$7:$C$22,2,0)</f>
        <v>Nguyễn Văn Phúc</v>
      </c>
    </row>
    <row r="360" spans="1:9" ht="21" customHeight="1" x14ac:dyDescent="0.3">
      <c r="A360" s="329">
        <v>23</v>
      </c>
      <c r="B360" s="330" t="s">
        <v>1605</v>
      </c>
      <c r="C360" s="331" t="s">
        <v>680</v>
      </c>
      <c r="D360" s="331" t="s">
        <v>1497</v>
      </c>
      <c r="E360" s="331" t="s">
        <v>285</v>
      </c>
      <c r="F360" s="332" t="s">
        <v>1123</v>
      </c>
      <c r="G360" s="333" t="s">
        <v>1606</v>
      </c>
      <c r="H360" s="329" t="s">
        <v>195</v>
      </c>
      <c r="I360" s="331" t="str">
        <f>VLOOKUP($H360,'PHÂN CÔNG'!$B$7:$C$22,2,0)</f>
        <v>Nguyễn Văn Phúc</v>
      </c>
    </row>
    <row r="361" spans="1:9" ht="21" customHeight="1" x14ac:dyDescent="0.3">
      <c r="A361" s="329">
        <v>24</v>
      </c>
      <c r="B361" s="330" t="s">
        <v>1607</v>
      </c>
      <c r="C361" s="331" t="s">
        <v>1608</v>
      </c>
      <c r="D361" s="331" t="s">
        <v>1609</v>
      </c>
      <c r="E361" s="331" t="s">
        <v>285</v>
      </c>
      <c r="F361" s="332" t="s">
        <v>1610</v>
      </c>
      <c r="G361" s="333" t="s">
        <v>1611</v>
      </c>
      <c r="H361" s="329" t="s">
        <v>195</v>
      </c>
      <c r="I361" s="331" t="str">
        <f>VLOOKUP($H361,'PHÂN CÔNG'!$B$7:$C$22,2,0)</f>
        <v>Nguyễn Văn Phúc</v>
      </c>
    </row>
    <row r="362" spans="1:9" ht="21" customHeight="1" x14ac:dyDescent="0.3">
      <c r="A362" s="329">
        <v>25</v>
      </c>
      <c r="B362" s="330" t="s">
        <v>1612</v>
      </c>
      <c r="C362" s="331" t="s">
        <v>1613</v>
      </c>
      <c r="D362" s="331" t="s">
        <v>1614</v>
      </c>
      <c r="E362" s="331" t="s">
        <v>285</v>
      </c>
      <c r="F362" s="332" t="s">
        <v>1615</v>
      </c>
      <c r="G362" s="333" t="s">
        <v>1616</v>
      </c>
      <c r="H362" s="329" t="s">
        <v>195</v>
      </c>
      <c r="I362" s="331" t="str">
        <f>VLOOKUP($H362,'PHÂN CÔNG'!$B$7:$C$22,2,0)</f>
        <v>Nguyễn Văn Phúc</v>
      </c>
    </row>
    <row r="363" spans="1:9" ht="21" customHeight="1" x14ac:dyDescent="0.3">
      <c r="A363" s="329">
        <v>26</v>
      </c>
      <c r="B363" s="330" t="s">
        <v>1617</v>
      </c>
      <c r="C363" s="331" t="s">
        <v>1618</v>
      </c>
      <c r="D363" s="331" t="s">
        <v>1619</v>
      </c>
      <c r="E363" s="331" t="s">
        <v>285</v>
      </c>
      <c r="F363" s="332" t="s">
        <v>1211</v>
      </c>
      <c r="G363" s="333" t="s">
        <v>1620</v>
      </c>
      <c r="H363" s="329" t="s">
        <v>195</v>
      </c>
      <c r="I363" s="331" t="str">
        <f>VLOOKUP($H363,'PHÂN CÔNG'!$B$7:$C$22,2,0)</f>
        <v>Nguyễn Văn Phúc</v>
      </c>
    </row>
    <row r="364" spans="1:9" ht="21" customHeight="1" x14ac:dyDescent="0.3">
      <c r="A364" s="329">
        <v>27</v>
      </c>
      <c r="B364" s="330" t="s">
        <v>1621</v>
      </c>
      <c r="C364" s="331" t="s">
        <v>335</v>
      </c>
      <c r="D364" s="331" t="s">
        <v>1622</v>
      </c>
      <c r="E364" s="331" t="s">
        <v>285</v>
      </c>
      <c r="F364" s="332" t="s">
        <v>673</v>
      </c>
      <c r="G364" s="333" t="s">
        <v>1623</v>
      </c>
      <c r="H364" s="329" t="s">
        <v>195</v>
      </c>
      <c r="I364" s="331" t="str">
        <f>VLOOKUP($H364,'PHÂN CÔNG'!$B$7:$C$22,2,0)</f>
        <v>Nguyễn Văn Phúc</v>
      </c>
    </row>
    <row r="365" spans="1:9" ht="21" customHeight="1" x14ac:dyDescent="0.3">
      <c r="A365" s="329">
        <v>28</v>
      </c>
      <c r="B365" s="330" t="s">
        <v>1624</v>
      </c>
      <c r="C365" s="331" t="s">
        <v>1625</v>
      </c>
      <c r="D365" s="331" t="s">
        <v>1622</v>
      </c>
      <c r="E365" s="331" t="s">
        <v>285</v>
      </c>
      <c r="F365" s="332" t="s">
        <v>1626</v>
      </c>
      <c r="G365" s="333" t="s">
        <v>1627</v>
      </c>
      <c r="H365" s="329" t="s">
        <v>195</v>
      </c>
      <c r="I365" s="331" t="str">
        <f>VLOOKUP($H365,'PHÂN CÔNG'!$B$7:$C$22,2,0)</f>
        <v>Nguyễn Văn Phúc</v>
      </c>
    </row>
    <row r="366" spans="1:9" ht="21" customHeight="1" x14ac:dyDescent="0.3">
      <c r="A366" s="329">
        <v>29</v>
      </c>
      <c r="B366" s="330" t="s">
        <v>1628</v>
      </c>
      <c r="C366" s="331" t="s">
        <v>1629</v>
      </c>
      <c r="D366" s="331" t="s">
        <v>1630</v>
      </c>
      <c r="E366" s="331" t="s">
        <v>285</v>
      </c>
      <c r="F366" s="332" t="s">
        <v>1187</v>
      </c>
      <c r="G366" s="333" t="s">
        <v>1631</v>
      </c>
      <c r="H366" s="329" t="s">
        <v>195</v>
      </c>
      <c r="I366" s="331" t="str">
        <f>VLOOKUP($H366,'PHÂN CÔNG'!$B$7:$C$22,2,0)</f>
        <v>Nguyễn Văn Phúc</v>
      </c>
    </row>
    <row r="367" spans="1:9" ht="21" customHeight="1" x14ac:dyDescent="0.3">
      <c r="A367" s="329">
        <v>30</v>
      </c>
      <c r="B367" s="330" t="s">
        <v>1632</v>
      </c>
      <c r="C367" s="331" t="s">
        <v>1633</v>
      </c>
      <c r="D367" s="331" t="s">
        <v>1630</v>
      </c>
      <c r="E367" s="331" t="s">
        <v>285</v>
      </c>
      <c r="F367" s="332" t="s">
        <v>1412</v>
      </c>
      <c r="G367" s="333" t="s">
        <v>1634</v>
      </c>
      <c r="H367" s="329" t="s">
        <v>195</v>
      </c>
      <c r="I367" s="331" t="str">
        <f>VLOOKUP($H367,'PHÂN CÔNG'!$B$7:$C$22,2,0)</f>
        <v>Nguyễn Văn Phúc</v>
      </c>
    </row>
    <row r="368" spans="1:9" ht="21" customHeight="1" x14ac:dyDescent="0.3">
      <c r="A368" s="329">
        <v>31</v>
      </c>
      <c r="B368" s="330" t="s">
        <v>1635</v>
      </c>
      <c r="C368" s="331" t="s">
        <v>1636</v>
      </c>
      <c r="D368" s="331" t="s">
        <v>1630</v>
      </c>
      <c r="E368" s="331" t="s">
        <v>285</v>
      </c>
      <c r="F368" s="332" t="s">
        <v>616</v>
      </c>
      <c r="G368" s="333" t="s">
        <v>1637</v>
      </c>
      <c r="H368" s="329" t="s">
        <v>195</v>
      </c>
      <c r="I368" s="331" t="str">
        <f>VLOOKUP($H368,'PHÂN CÔNG'!$B$7:$C$22,2,0)</f>
        <v>Nguyễn Văn Phúc</v>
      </c>
    </row>
    <row r="369" spans="1:9" ht="21" customHeight="1" x14ac:dyDescent="0.3">
      <c r="A369" s="329">
        <v>32</v>
      </c>
      <c r="B369" s="330" t="s">
        <v>1638</v>
      </c>
      <c r="C369" s="331" t="s">
        <v>1639</v>
      </c>
      <c r="D369" s="331" t="s">
        <v>1630</v>
      </c>
      <c r="E369" s="331" t="s">
        <v>285</v>
      </c>
      <c r="F369" s="332" t="s">
        <v>1097</v>
      </c>
      <c r="G369" s="333" t="s">
        <v>1640</v>
      </c>
      <c r="H369" s="329" t="s">
        <v>195</v>
      </c>
      <c r="I369" s="331" t="str">
        <f>VLOOKUP($H369,'PHÂN CÔNG'!$B$7:$C$22,2,0)</f>
        <v>Nguyễn Văn Phúc</v>
      </c>
    </row>
    <row r="370" spans="1:9" ht="21" customHeight="1" x14ac:dyDescent="0.3">
      <c r="A370" s="329">
        <v>33</v>
      </c>
      <c r="B370" s="330" t="s">
        <v>1641</v>
      </c>
      <c r="C370" s="331" t="s">
        <v>335</v>
      </c>
      <c r="D370" s="331" t="s">
        <v>1630</v>
      </c>
      <c r="E370" s="331" t="s">
        <v>285</v>
      </c>
      <c r="F370" s="332" t="s">
        <v>812</v>
      </c>
      <c r="G370" s="333" t="s">
        <v>1642</v>
      </c>
      <c r="H370" s="329" t="s">
        <v>195</v>
      </c>
      <c r="I370" s="331" t="str">
        <f>VLOOKUP($H370,'PHÂN CÔNG'!$B$7:$C$22,2,0)</f>
        <v>Nguyễn Văn Phúc</v>
      </c>
    </row>
    <row r="371" spans="1:9" ht="21" customHeight="1" x14ac:dyDescent="0.3">
      <c r="A371" s="329">
        <v>34</v>
      </c>
      <c r="B371" s="330" t="s">
        <v>1643</v>
      </c>
      <c r="C371" s="331" t="s">
        <v>1644</v>
      </c>
      <c r="D371" s="331" t="s">
        <v>1630</v>
      </c>
      <c r="E371" s="331" t="s">
        <v>285</v>
      </c>
      <c r="F371" s="332" t="s">
        <v>677</v>
      </c>
      <c r="G371" s="333" t="s">
        <v>1645</v>
      </c>
      <c r="H371" s="329" t="s">
        <v>195</v>
      </c>
      <c r="I371" s="331" t="str">
        <f>VLOOKUP($H371,'PHÂN CÔNG'!$B$7:$C$22,2,0)</f>
        <v>Nguyễn Văn Phúc</v>
      </c>
    </row>
    <row r="372" spans="1:9" ht="21" customHeight="1" x14ac:dyDescent="0.3">
      <c r="A372" s="329">
        <v>35</v>
      </c>
      <c r="B372" s="330" t="s">
        <v>1646</v>
      </c>
      <c r="C372" s="331" t="s">
        <v>1647</v>
      </c>
      <c r="D372" s="331" t="s">
        <v>1648</v>
      </c>
      <c r="E372" s="331" t="s">
        <v>285</v>
      </c>
      <c r="F372" s="332" t="s">
        <v>332</v>
      </c>
      <c r="G372" s="333" t="s">
        <v>1649</v>
      </c>
      <c r="H372" s="329" t="s">
        <v>195</v>
      </c>
      <c r="I372" s="331" t="str">
        <f>VLOOKUP($H372,'PHÂN CÔNG'!$B$7:$C$22,2,0)</f>
        <v>Nguyễn Văn Phúc</v>
      </c>
    </row>
    <row r="373" spans="1:9" ht="21" customHeight="1" x14ac:dyDescent="0.3">
      <c r="A373" s="329">
        <v>36</v>
      </c>
      <c r="B373" s="330" t="s">
        <v>1650</v>
      </c>
      <c r="C373" s="331" t="s">
        <v>1089</v>
      </c>
      <c r="D373" s="331" t="s">
        <v>1648</v>
      </c>
      <c r="E373" s="331" t="s">
        <v>285</v>
      </c>
      <c r="F373" s="332" t="s">
        <v>442</v>
      </c>
      <c r="G373" s="333" t="s">
        <v>1651</v>
      </c>
      <c r="H373" s="329" t="s">
        <v>195</v>
      </c>
      <c r="I373" s="331" t="str">
        <f>VLOOKUP($H373,'PHÂN CÔNG'!$B$7:$C$22,2,0)</f>
        <v>Nguyễn Văn Phúc</v>
      </c>
    </row>
    <row r="374" spans="1:9" ht="21" customHeight="1" x14ac:dyDescent="0.3">
      <c r="A374" s="329">
        <v>37</v>
      </c>
      <c r="B374" s="330" t="s">
        <v>1652</v>
      </c>
      <c r="C374" s="331" t="s">
        <v>355</v>
      </c>
      <c r="D374" s="331" t="s">
        <v>1648</v>
      </c>
      <c r="E374" s="331" t="s">
        <v>285</v>
      </c>
      <c r="F374" s="332" t="s">
        <v>559</v>
      </c>
      <c r="G374" s="333" t="s">
        <v>1653</v>
      </c>
      <c r="H374" s="329" t="s">
        <v>195</v>
      </c>
      <c r="I374" s="331" t="str">
        <f>VLOOKUP($H374,'PHÂN CÔNG'!$B$7:$C$22,2,0)</f>
        <v>Nguyễn Văn Phúc</v>
      </c>
    </row>
    <row r="375" spans="1:9" ht="21" customHeight="1" x14ac:dyDescent="0.3">
      <c r="A375" s="329">
        <v>38</v>
      </c>
      <c r="B375" s="330" t="s">
        <v>1654</v>
      </c>
      <c r="C375" s="331" t="s">
        <v>1655</v>
      </c>
      <c r="D375" s="331" t="s">
        <v>1648</v>
      </c>
      <c r="E375" s="331" t="s">
        <v>285</v>
      </c>
      <c r="F375" s="332" t="s">
        <v>1254</v>
      </c>
      <c r="G375" s="333" t="s">
        <v>1656</v>
      </c>
      <c r="H375" s="329" t="s">
        <v>195</v>
      </c>
      <c r="I375" s="331" t="str">
        <f>VLOOKUP($H375,'PHÂN CÔNG'!$B$7:$C$22,2,0)</f>
        <v>Nguyễn Văn Phúc</v>
      </c>
    </row>
    <row r="376" spans="1:9" ht="21" customHeight="1" x14ac:dyDescent="0.3">
      <c r="A376" s="329">
        <v>39</v>
      </c>
      <c r="B376" s="330" t="s">
        <v>1657</v>
      </c>
      <c r="C376" s="331" t="s">
        <v>1658</v>
      </c>
      <c r="D376" s="331" t="s">
        <v>1659</v>
      </c>
      <c r="E376" s="331" t="s">
        <v>285</v>
      </c>
      <c r="F376" s="332" t="s">
        <v>1660</v>
      </c>
      <c r="G376" s="333" t="s">
        <v>1661</v>
      </c>
      <c r="H376" s="329" t="s">
        <v>195</v>
      </c>
      <c r="I376" s="331" t="str">
        <f>VLOOKUP($H376,'PHÂN CÔNG'!$B$7:$C$22,2,0)</f>
        <v>Nguyễn Văn Phúc</v>
      </c>
    </row>
    <row r="377" spans="1:9" ht="21" customHeight="1" x14ac:dyDescent="0.3">
      <c r="A377" s="329">
        <v>40</v>
      </c>
      <c r="B377" s="330" t="s">
        <v>1662</v>
      </c>
      <c r="C377" s="331" t="s">
        <v>1663</v>
      </c>
      <c r="D377" s="331" t="s">
        <v>1664</v>
      </c>
      <c r="E377" s="331" t="s">
        <v>285</v>
      </c>
      <c r="F377" s="332" t="s">
        <v>594</v>
      </c>
      <c r="G377" s="333" t="s">
        <v>1665</v>
      </c>
      <c r="H377" s="329" t="s">
        <v>195</v>
      </c>
      <c r="I377" s="331" t="str">
        <f>VLOOKUP($H377,'PHÂN CÔNG'!$B$7:$C$22,2,0)</f>
        <v>Nguyễn Văn Phúc</v>
      </c>
    </row>
    <row r="378" spans="1:9" ht="21" customHeight="1" x14ac:dyDescent="0.3">
      <c r="A378" s="329">
        <v>1</v>
      </c>
      <c r="B378" s="330" t="s">
        <v>1666</v>
      </c>
      <c r="C378" s="331" t="s">
        <v>1667</v>
      </c>
      <c r="D378" s="331" t="s">
        <v>1668</v>
      </c>
      <c r="E378" s="331" t="s">
        <v>1073</v>
      </c>
      <c r="F378" s="332" t="s">
        <v>1669</v>
      </c>
      <c r="G378" s="333" t="s">
        <v>1670</v>
      </c>
      <c r="H378" s="329" t="s">
        <v>185</v>
      </c>
      <c r="I378" s="331" t="str">
        <f>VLOOKUP($H378,'PHÂN CÔNG'!$B$7:$C$22,2,0)</f>
        <v>Nguyễn Thị Thanh Thảo</v>
      </c>
    </row>
    <row r="379" spans="1:9" ht="21" customHeight="1" x14ac:dyDescent="0.3">
      <c r="A379" s="329">
        <v>2</v>
      </c>
      <c r="B379" s="330" t="s">
        <v>1671</v>
      </c>
      <c r="C379" s="331" t="s">
        <v>1672</v>
      </c>
      <c r="D379" s="331" t="s">
        <v>1673</v>
      </c>
      <c r="E379" s="331" t="s">
        <v>1073</v>
      </c>
      <c r="F379" s="332" t="s">
        <v>699</v>
      </c>
      <c r="G379" s="333" t="s">
        <v>1674</v>
      </c>
      <c r="H379" s="329" t="s">
        <v>185</v>
      </c>
      <c r="I379" s="331" t="str">
        <f>VLOOKUP($H379,'PHÂN CÔNG'!$B$7:$C$22,2,0)</f>
        <v>Nguyễn Thị Thanh Thảo</v>
      </c>
    </row>
    <row r="380" spans="1:9" ht="21" customHeight="1" x14ac:dyDescent="0.3">
      <c r="A380" s="329">
        <v>3</v>
      </c>
      <c r="B380" s="330" t="s">
        <v>1675</v>
      </c>
      <c r="C380" s="331" t="s">
        <v>1676</v>
      </c>
      <c r="D380" s="331" t="s">
        <v>1677</v>
      </c>
      <c r="E380" s="331" t="s">
        <v>1073</v>
      </c>
      <c r="F380" s="332" t="s">
        <v>1498</v>
      </c>
      <c r="G380" s="333" t="s">
        <v>1678</v>
      </c>
      <c r="H380" s="329" t="s">
        <v>185</v>
      </c>
      <c r="I380" s="331" t="str">
        <f>VLOOKUP($H380,'PHÂN CÔNG'!$B$7:$C$22,2,0)</f>
        <v>Nguyễn Thị Thanh Thảo</v>
      </c>
    </row>
    <row r="381" spans="1:9" ht="21" customHeight="1" x14ac:dyDescent="0.3">
      <c r="A381" s="329">
        <v>4</v>
      </c>
      <c r="B381" s="330" t="s">
        <v>1679</v>
      </c>
      <c r="C381" s="331" t="s">
        <v>355</v>
      </c>
      <c r="D381" s="331" t="s">
        <v>1677</v>
      </c>
      <c r="E381" s="331" t="s">
        <v>1073</v>
      </c>
      <c r="F381" s="332" t="s">
        <v>1680</v>
      </c>
      <c r="G381" s="333" t="s">
        <v>1681</v>
      </c>
      <c r="H381" s="329" t="s">
        <v>185</v>
      </c>
      <c r="I381" s="331" t="str">
        <f>VLOOKUP($H381,'PHÂN CÔNG'!$B$7:$C$22,2,0)</f>
        <v>Nguyễn Thị Thanh Thảo</v>
      </c>
    </row>
    <row r="382" spans="1:9" ht="21" customHeight="1" x14ac:dyDescent="0.3">
      <c r="A382" s="329">
        <v>5</v>
      </c>
      <c r="B382" s="330" t="s">
        <v>1682</v>
      </c>
      <c r="C382" s="331" t="s">
        <v>1683</v>
      </c>
      <c r="D382" s="331" t="s">
        <v>1677</v>
      </c>
      <c r="E382" s="331" t="s">
        <v>1073</v>
      </c>
      <c r="F382" s="332" t="s">
        <v>1684</v>
      </c>
      <c r="G382" s="333" t="s">
        <v>1685</v>
      </c>
      <c r="H382" s="329" t="s">
        <v>185</v>
      </c>
      <c r="I382" s="331" t="str">
        <f>VLOOKUP($H382,'PHÂN CÔNG'!$B$7:$C$22,2,0)</f>
        <v>Nguyễn Thị Thanh Thảo</v>
      </c>
    </row>
    <row r="383" spans="1:9" ht="21" customHeight="1" x14ac:dyDescent="0.3">
      <c r="A383" s="329">
        <v>6</v>
      </c>
      <c r="B383" s="330" t="s">
        <v>1686</v>
      </c>
      <c r="C383" s="331" t="s">
        <v>1687</v>
      </c>
      <c r="D383" s="331" t="s">
        <v>1688</v>
      </c>
      <c r="E383" s="331" t="s">
        <v>1073</v>
      </c>
      <c r="F383" s="332" t="s">
        <v>1689</v>
      </c>
      <c r="G383" s="333" t="s">
        <v>1690</v>
      </c>
      <c r="H383" s="329" t="s">
        <v>185</v>
      </c>
      <c r="I383" s="331" t="str">
        <f>VLOOKUP($H383,'PHÂN CÔNG'!$B$7:$C$22,2,0)</f>
        <v>Nguyễn Thị Thanh Thảo</v>
      </c>
    </row>
    <row r="384" spans="1:9" ht="21" customHeight="1" x14ac:dyDescent="0.3">
      <c r="A384" s="329">
        <v>7</v>
      </c>
      <c r="B384" s="330" t="s">
        <v>1691</v>
      </c>
      <c r="C384" s="331" t="s">
        <v>1692</v>
      </c>
      <c r="D384" s="331" t="s">
        <v>1688</v>
      </c>
      <c r="E384" s="331" t="s">
        <v>1073</v>
      </c>
      <c r="F384" s="332" t="s">
        <v>371</v>
      </c>
      <c r="G384" s="333" t="s">
        <v>1693</v>
      </c>
      <c r="H384" s="329" t="s">
        <v>185</v>
      </c>
      <c r="I384" s="331" t="str">
        <f>VLOOKUP($H384,'PHÂN CÔNG'!$B$7:$C$22,2,0)</f>
        <v>Nguyễn Thị Thanh Thảo</v>
      </c>
    </row>
    <row r="385" spans="1:9" ht="21" customHeight="1" x14ac:dyDescent="0.3">
      <c r="A385" s="329">
        <v>8</v>
      </c>
      <c r="B385" s="330" t="s">
        <v>1694</v>
      </c>
      <c r="C385" s="331" t="s">
        <v>1695</v>
      </c>
      <c r="D385" s="331" t="s">
        <v>1688</v>
      </c>
      <c r="E385" s="331" t="s">
        <v>1073</v>
      </c>
      <c r="F385" s="332" t="s">
        <v>1696</v>
      </c>
      <c r="G385" s="333" t="s">
        <v>1697</v>
      </c>
      <c r="H385" s="329" t="s">
        <v>185</v>
      </c>
      <c r="I385" s="331" t="str">
        <f>VLOOKUP($H385,'PHÂN CÔNG'!$B$7:$C$22,2,0)</f>
        <v>Nguyễn Thị Thanh Thảo</v>
      </c>
    </row>
    <row r="386" spans="1:9" ht="21" customHeight="1" x14ac:dyDescent="0.3">
      <c r="A386" s="329">
        <v>9</v>
      </c>
      <c r="B386" s="330" t="s">
        <v>1698</v>
      </c>
      <c r="C386" s="331" t="s">
        <v>355</v>
      </c>
      <c r="D386" s="331" t="s">
        <v>1688</v>
      </c>
      <c r="E386" s="331" t="s">
        <v>1073</v>
      </c>
      <c r="F386" s="332" t="s">
        <v>499</v>
      </c>
      <c r="G386" s="333" t="s">
        <v>1699</v>
      </c>
      <c r="H386" s="329" t="s">
        <v>185</v>
      </c>
      <c r="I386" s="331" t="str">
        <f>VLOOKUP($H386,'PHÂN CÔNG'!$B$7:$C$22,2,0)</f>
        <v>Nguyễn Thị Thanh Thảo</v>
      </c>
    </row>
    <row r="387" spans="1:9" ht="21" customHeight="1" x14ac:dyDescent="0.3">
      <c r="A387" s="329">
        <v>10</v>
      </c>
      <c r="B387" s="330" t="s">
        <v>1700</v>
      </c>
      <c r="C387" s="331" t="s">
        <v>1701</v>
      </c>
      <c r="D387" s="331" t="s">
        <v>1688</v>
      </c>
      <c r="E387" s="331" t="s">
        <v>1073</v>
      </c>
      <c r="F387" s="332" t="s">
        <v>1702</v>
      </c>
      <c r="G387" s="333" t="s">
        <v>1703</v>
      </c>
      <c r="H387" s="329" t="s">
        <v>185</v>
      </c>
      <c r="I387" s="331" t="str">
        <f>VLOOKUP($H387,'PHÂN CÔNG'!$B$7:$C$22,2,0)</f>
        <v>Nguyễn Thị Thanh Thảo</v>
      </c>
    </row>
    <row r="388" spans="1:9" ht="21" customHeight="1" x14ac:dyDescent="0.3">
      <c r="A388" s="329">
        <v>11</v>
      </c>
      <c r="B388" s="330" t="s">
        <v>1704</v>
      </c>
      <c r="C388" s="331" t="s">
        <v>1705</v>
      </c>
      <c r="D388" s="331" t="s">
        <v>1688</v>
      </c>
      <c r="E388" s="331" t="s">
        <v>1073</v>
      </c>
      <c r="F388" s="332" t="s">
        <v>1111</v>
      </c>
      <c r="G388" s="333" t="s">
        <v>1706</v>
      </c>
      <c r="H388" s="329" t="s">
        <v>185</v>
      </c>
      <c r="I388" s="331" t="str">
        <f>VLOOKUP($H388,'PHÂN CÔNG'!$B$7:$C$22,2,0)</f>
        <v>Nguyễn Thị Thanh Thảo</v>
      </c>
    </row>
    <row r="389" spans="1:9" ht="21" customHeight="1" x14ac:dyDescent="0.3">
      <c r="A389" s="329">
        <v>12</v>
      </c>
      <c r="B389" s="330" t="s">
        <v>1707</v>
      </c>
      <c r="C389" s="331" t="s">
        <v>1708</v>
      </c>
      <c r="D389" s="331" t="s">
        <v>1709</v>
      </c>
      <c r="E389" s="331" t="s">
        <v>1073</v>
      </c>
      <c r="F389" s="332" t="s">
        <v>1512</v>
      </c>
      <c r="G389" s="333" t="s">
        <v>1710</v>
      </c>
      <c r="H389" s="329" t="s">
        <v>185</v>
      </c>
      <c r="I389" s="331" t="str">
        <f>VLOOKUP($H389,'PHÂN CÔNG'!$B$7:$C$22,2,0)</f>
        <v>Nguyễn Thị Thanh Thảo</v>
      </c>
    </row>
    <row r="390" spans="1:9" ht="21" customHeight="1" x14ac:dyDescent="0.3">
      <c r="A390" s="329">
        <v>13</v>
      </c>
      <c r="B390" s="330" t="s">
        <v>1711</v>
      </c>
      <c r="C390" s="331" t="s">
        <v>1712</v>
      </c>
      <c r="D390" s="331" t="s">
        <v>1713</v>
      </c>
      <c r="E390" s="331" t="s">
        <v>1073</v>
      </c>
      <c r="F390" s="332" t="s">
        <v>1615</v>
      </c>
      <c r="G390" s="333" t="s">
        <v>1714</v>
      </c>
      <c r="H390" s="329" t="s">
        <v>185</v>
      </c>
      <c r="I390" s="331" t="str">
        <f>VLOOKUP($H390,'PHÂN CÔNG'!$B$7:$C$22,2,0)</f>
        <v>Nguyễn Thị Thanh Thảo</v>
      </c>
    </row>
    <row r="391" spans="1:9" ht="21" customHeight="1" x14ac:dyDescent="0.3">
      <c r="A391" s="329">
        <v>14</v>
      </c>
      <c r="B391" s="330" t="s">
        <v>1715</v>
      </c>
      <c r="C391" s="331" t="s">
        <v>1716</v>
      </c>
      <c r="D391" s="331" t="s">
        <v>611</v>
      </c>
      <c r="E391" s="331" t="s">
        <v>1073</v>
      </c>
      <c r="F391" s="332" t="s">
        <v>1717</v>
      </c>
      <c r="G391" s="333" t="s">
        <v>1718</v>
      </c>
      <c r="H391" s="329" t="s">
        <v>185</v>
      </c>
      <c r="I391" s="331" t="str">
        <f>VLOOKUP($H391,'PHÂN CÔNG'!$B$7:$C$22,2,0)</f>
        <v>Nguyễn Thị Thanh Thảo</v>
      </c>
    </row>
    <row r="392" spans="1:9" ht="21" customHeight="1" x14ac:dyDescent="0.3">
      <c r="A392" s="329">
        <v>15</v>
      </c>
      <c r="B392" s="330" t="s">
        <v>1719</v>
      </c>
      <c r="C392" s="331" t="s">
        <v>1720</v>
      </c>
      <c r="D392" s="331" t="s">
        <v>611</v>
      </c>
      <c r="E392" s="331" t="s">
        <v>1073</v>
      </c>
      <c r="F392" s="332" t="s">
        <v>849</v>
      </c>
      <c r="G392" s="333" t="s">
        <v>1721</v>
      </c>
      <c r="H392" s="329" t="s">
        <v>185</v>
      </c>
      <c r="I392" s="331" t="str">
        <f>VLOOKUP($H392,'PHÂN CÔNG'!$B$7:$C$22,2,0)</f>
        <v>Nguyễn Thị Thanh Thảo</v>
      </c>
    </row>
    <row r="393" spans="1:9" ht="21" customHeight="1" x14ac:dyDescent="0.3">
      <c r="A393" s="329">
        <v>16</v>
      </c>
      <c r="B393" s="330" t="s">
        <v>1722</v>
      </c>
      <c r="C393" s="331" t="s">
        <v>1139</v>
      </c>
      <c r="D393" s="331" t="s">
        <v>635</v>
      </c>
      <c r="E393" s="331" t="s">
        <v>1073</v>
      </c>
      <c r="F393" s="332" t="s">
        <v>631</v>
      </c>
      <c r="G393" s="333" t="s">
        <v>1723</v>
      </c>
      <c r="H393" s="329" t="s">
        <v>185</v>
      </c>
      <c r="I393" s="331" t="str">
        <f>VLOOKUP($H393,'PHÂN CÔNG'!$B$7:$C$22,2,0)</f>
        <v>Nguyễn Thị Thanh Thảo</v>
      </c>
    </row>
    <row r="394" spans="1:9" ht="21" customHeight="1" x14ac:dyDescent="0.3">
      <c r="A394" s="329">
        <v>17</v>
      </c>
      <c r="B394" s="330" t="s">
        <v>1724</v>
      </c>
      <c r="C394" s="331" t="s">
        <v>1725</v>
      </c>
      <c r="D394" s="331" t="s">
        <v>1726</v>
      </c>
      <c r="E394" s="331" t="s">
        <v>1073</v>
      </c>
      <c r="F394" s="332" t="s">
        <v>403</v>
      </c>
      <c r="G394" s="333" t="s">
        <v>1727</v>
      </c>
      <c r="H394" s="329" t="s">
        <v>185</v>
      </c>
      <c r="I394" s="331" t="str">
        <f>VLOOKUP($H394,'PHÂN CÔNG'!$B$7:$C$22,2,0)</f>
        <v>Nguyễn Thị Thanh Thảo</v>
      </c>
    </row>
    <row r="395" spans="1:9" ht="21" customHeight="1" x14ac:dyDescent="0.3">
      <c r="A395" s="329">
        <v>18</v>
      </c>
      <c r="B395" s="330" t="s">
        <v>1728</v>
      </c>
      <c r="C395" s="331" t="s">
        <v>1530</v>
      </c>
      <c r="D395" s="331" t="s">
        <v>1729</v>
      </c>
      <c r="E395" s="331" t="s">
        <v>1073</v>
      </c>
      <c r="F395" s="332" t="s">
        <v>883</v>
      </c>
      <c r="G395" s="333" t="s">
        <v>1730</v>
      </c>
      <c r="H395" s="329" t="s">
        <v>185</v>
      </c>
      <c r="I395" s="331" t="str">
        <f>VLOOKUP($H395,'PHÂN CÔNG'!$B$7:$C$22,2,0)</f>
        <v>Nguyễn Thị Thanh Thảo</v>
      </c>
    </row>
    <row r="396" spans="1:9" ht="21" customHeight="1" x14ac:dyDescent="0.3">
      <c r="A396" s="329">
        <v>19</v>
      </c>
      <c r="B396" s="330" t="s">
        <v>1731</v>
      </c>
      <c r="C396" s="331" t="s">
        <v>1530</v>
      </c>
      <c r="D396" s="331" t="s">
        <v>1729</v>
      </c>
      <c r="E396" s="331" t="s">
        <v>1073</v>
      </c>
      <c r="F396" s="332" t="s">
        <v>999</v>
      </c>
      <c r="G396" s="333" t="s">
        <v>1732</v>
      </c>
      <c r="H396" s="329" t="s">
        <v>185</v>
      </c>
      <c r="I396" s="331" t="str">
        <f>VLOOKUP($H396,'PHÂN CÔNG'!$B$7:$C$22,2,0)</f>
        <v>Nguyễn Thị Thanh Thảo</v>
      </c>
    </row>
    <row r="397" spans="1:9" ht="21" customHeight="1" x14ac:dyDescent="0.3">
      <c r="A397" s="329">
        <v>20</v>
      </c>
      <c r="B397" s="330" t="s">
        <v>1733</v>
      </c>
      <c r="C397" s="331" t="s">
        <v>426</v>
      </c>
      <c r="D397" s="331" t="s">
        <v>1734</v>
      </c>
      <c r="E397" s="331" t="s">
        <v>1073</v>
      </c>
      <c r="F397" s="332" t="s">
        <v>790</v>
      </c>
      <c r="G397" s="333" t="s">
        <v>1735</v>
      </c>
      <c r="H397" s="329" t="s">
        <v>185</v>
      </c>
      <c r="I397" s="331" t="str">
        <f>VLOOKUP($H397,'PHÂN CÔNG'!$B$7:$C$22,2,0)</f>
        <v>Nguyễn Thị Thanh Thảo</v>
      </c>
    </row>
    <row r="398" spans="1:9" ht="21" customHeight="1" x14ac:dyDescent="0.3">
      <c r="A398" s="329">
        <v>21</v>
      </c>
      <c r="B398" s="330" t="s">
        <v>1736</v>
      </c>
      <c r="C398" s="331" t="s">
        <v>1737</v>
      </c>
      <c r="D398" s="331" t="s">
        <v>828</v>
      </c>
      <c r="E398" s="331" t="s">
        <v>1073</v>
      </c>
      <c r="F398" s="332" t="s">
        <v>1298</v>
      </c>
      <c r="G398" s="333" t="s">
        <v>1738</v>
      </c>
      <c r="H398" s="329" t="s">
        <v>185</v>
      </c>
      <c r="I398" s="331" t="str">
        <f>VLOOKUP($H398,'PHÂN CÔNG'!$B$7:$C$22,2,0)</f>
        <v>Nguyễn Thị Thanh Thảo</v>
      </c>
    </row>
    <row r="399" spans="1:9" ht="21" customHeight="1" x14ac:dyDescent="0.3">
      <c r="A399" s="329">
        <v>22</v>
      </c>
      <c r="B399" s="330" t="s">
        <v>1739</v>
      </c>
      <c r="C399" s="331" t="s">
        <v>1740</v>
      </c>
      <c r="D399" s="331" t="s">
        <v>1741</v>
      </c>
      <c r="E399" s="331" t="s">
        <v>1073</v>
      </c>
      <c r="F399" s="332" t="s">
        <v>920</v>
      </c>
      <c r="G399" s="333" t="s">
        <v>1742</v>
      </c>
      <c r="H399" s="329" t="s">
        <v>185</v>
      </c>
      <c r="I399" s="331" t="str">
        <f>VLOOKUP($H399,'PHÂN CÔNG'!$B$7:$C$22,2,0)</f>
        <v>Nguyễn Thị Thanh Thảo</v>
      </c>
    </row>
    <row r="400" spans="1:9" ht="21" customHeight="1" x14ac:dyDescent="0.3">
      <c r="A400" s="329">
        <v>23</v>
      </c>
      <c r="B400" s="330" t="s">
        <v>1743</v>
      </c>
      <c r="C400" s="331" t="s">
        <v>1744</v>
      </c>
      <c r="D400" s="331" t="s">
        <v>1745</v>
      </c>
      <c r="E400" s="331" t="s">
        <v>1073</v>
      </c>
      <c r="F400" s="332" t="s">
        <v>541</v>
      </c>
      <c r="G400" s="333" t="s">
        <v>1746</v>
      </c>
      <c r="H400" s="329" t="s">
        <v>185</v>
      </c>
      <c r="I400" s="331" t="str">
        <f>VLOOKUP($H400,'PHÂN CÔNG'!$B$7:$C$22,2,0)</f>
        <v>Nguyễn Thị Thanh Thảo</v>
      </c>
    </row>
    <row r="401" spans="1:9" ht="21" customHeight="1" x14ac:dyDescent="0.3">
      <c r="A401" s="329">
        <v>24</v>
      </c>
      <c r="B401" s="330" t="s">
        <v>1747</v>
      </c>
      <c r="C401" s="331" t="s">
        <v>1748</v>
      </c>
      <c r="D401" s="331" t="s">
        <v>1749</v>
      </c>
      <c r="E401" s="331" t="s">
        <v>1073</v>
      </c>
      <c r="F401" s="332" t="s">
        <v>640</v>
      </c>
      <c r="G401" s="333" t="s">
        <v>1750</v>
      </c>
      <c r="H401" s="329" t="s">
        <v>185</v>
      </c>
      <c r="I401" s="331" t="str">
        <f>VLOOKUP($H401,'PHÂN CÔNG'!$B$7:$C$22,2,0)</f>
        <v>Nguyễn Thị Thanh Thảo</v>
      </c>
    </row>
    <row r="402" spans="1:9" ht="21" customHeight="1" x14ac:dyDescent="0.3">
      <c r="A402" s="329">
        <v>25</v>
      </c>
      <c r="B402" s="330" t="s">
        <v>1751</v>
      </c>
      <c r="C402" s="331" t="s">
        <v>1752</v>
      </c>
      <c r="D402" s="331" t="s">
        <v>1749</v>
      </c>
      <c r="E402" s="331" t="s">
        <v>1073</v>
      </c>
      <c r="F402" s="332" t="s">
        <v>1537</v>
      </c>
      <c r="G402" s="333" t="s">
        <v>1753</v>
      </c>
      <c r="H402" s="329" t="s">
        <v>185</v>
      </c>
      <c r="I402" s="331" t="str">
        <f>VLOOKUP($H402,'PHÂN CÔNG'!$B$7:$C$22,2,0)</f>
        <v>Nguyễn Thị Thanh Thảo</v>
      </c>
    </row>
    <row r="403" spans="1:9" ht="21" customHeight="1" x14ac:dyDescent="0.3">
      <c r="A403" s="329">
        <v>26</v>
      </c>
      <c r="B403" s="330" t="s">
        <v>1754</v>
      </c>
      <c r="C403" s="331" t="s">
        <v>1755</v>
      </c>
      <c r="D403" s="331" t="s">
        <v>1749</v>
      </c>
      <c r="E403" s="331" t="s">
        <v>1073</v>
      </c>
      <c r="F403" s="332" t="s">
        <v>1756</v>
      </c>
      <c r="G403" s="333" t="s">
        <v>1757</v>
      </c>
      <c r="H403" s="329" t="s">
        <v>185</v>
      </c>
      <c r="I403" s="331" t="str">
        <f>VLOOKUP($H403,'PHÂN CÔNG'!$B$7:$C$22,2,0)</f>
        <v>Nguyễn Thị Thanh Thảo</v>
      </c>
    </row>
    <row r="404" spans="1:9" ht="21" customHeight="1" x14ac:dyDescent="0.3">
      <c r="A404" s="329">
        <v>27</v>
      </c>
      <c r="B404" s="330" t="s">
        <v>1758</v>
      </c>
      <c r="C404" s="331" t="s">
        <v>1759</v>
      </c>
      <c r="D404" s="331" t="s">
        <v>1749</v>
      </c>
      <c r="E404" s="331" t="s">
        <v>1073</v>
      </c>
      <c r="F404" s="332" t="s">
        <v>636</v>
      </c>
      <c r="G404" s="333" t="s">
        <v>1760</v>
      </c>
      <c r="H404" s="329" t="s">
        <v>185</v>
      </c>
      <c r="I404" s="331" t="str">
        <f>VLOOKUP($H404,'PHÂN CÔNG'!$B$7:$C$22,2,0)</f>
        <v>Nguyễn Thị Thanh Thảo</v>
      </c>
    </row>
    <row r="405" spans="1:9" ht="21" customHeight="1" x14ac:dyDescent="0.3">
      <c r="A405" s="329">
        <v>28</v>
      </c>
      <c r="B405" s="330" t="s">
        <v>1761</v>
      </c>
      <c r="C405" s="331" t="s">
        <v>1759</v>
      </c>
      <c r="D405" s="331" t="s">
        <v>1762</v>
      </c>
      <c r="E405" s="331" t="s">
        <v>1073</v>
      </c>
      <c r="F405" s="332" t="s">
        <v>636</v>
      </c>
      <c r="G405" s="333" t="s">
        <v>1763</v>
      </c>
      <c r="H405" s="329" t="s">
        <v>185</v>
      </c>
      <c r="I405" s="331" t="str">
        <f>VLOOKUP($H405,'PHÂN CÔNG'!$B$7:$C$22,2,0)</f>
        <v>Nguyễn Thị Thanh Thảo</v>
      </c>
    </row>
    <row r="406" spans="1:9" ht="21" customHeight="1" x14ac:dyDescent="0.3">
      <c r="A406" s="329">
        <v>29</v>
      </c>
      <c r="B406" s="330" t="s">
        <v>1764</v>
      </c>
      <c r="C406" s="331" t="s">
        <v>1765</v>
      </c>
      <c r="D406" s="331" t="s">
        <v>1766</v>
      </c>
      <c r="E406" s="331" t="s">
        <v>1073</v>
      </c>
      <c r="F406" s="332" t="s">
        <v>1767</v>
      </c>
      <c r="G406" s="333" t="s">
        <v>1768</v>
      </c>
      <c r="H406" s="329" t="s">
        <v>185</v>
      </c>
      <c r="I406" s="331" t="str">
        <f>VLOOKUP($H406,'PHÂN CÔNG'!$B$7:$C$22,2,0)</f>
        <v>Nguyễn Thị Thanh Thảo</v>
      </c>
    </row>
    <row r="407" spans="1:9" ht="21" customHeight="1" x14ac:dyDescent="0.3">
      <c r="A407" s="329">
        <v>30</v>
      </c>
      <c r="B407" s="330" t="s">
        <v>1769</v>
      </c>
      <c r="C407" s="331" t="s">
        <v>1770</v>
      </c>
      <c r="D407" s="331" t="s">
        <v>1771</v>
      </c>
      <c r="E407" s="331" t="s">
        <v>1073</v>
      </c>
      <c r="F407" s="332" t="s">
        <v>1537</v>
      </c>
      <c r="G407" s="333" t="s">
        <v>1772</v>
      </c>
      <c r="H407" s="329" t="s">
        <v>185</v>
      </c>
      <c r="I407" s="331" t="str">
        <f>VLOOKUP($H407,'PHÂN CÔNG'!$B$7:$C$22,2,0)</f>
        <v>Nguyễn Thị Thanh Thảo</v>
      </c>
    </row>
    <row r="408" spans="1:9" ht="21" customHeight="1" x14ac:dyDescent="0.3">
      <c r="A408" s="329">
        <v>31</v>
      </c>
      <c r="B408" s="330" t="s">
        <v>1773</v>
      </c>
      <c r="C408" s="331" t="s">
        <v>1774</v>
      </c>
      <c r="D408" s="331" t="s">
        <v>978</v>
      </c>
      <c r="E408" s="331" t="s">
        <v>1073</v>
      </c>
      <c r="F408" s="332" t="s">
        <v>1334</v>
      </c>
      <c r="G408" s="333" t="s">
        <v>1775</v>
      </c>
      <c r="H408" s="329" t="s">
        <v>185</v>
      </c>
      <c r="I408" s="331" t="str">
        <f>VLOOKUP($H408,'PHÂN CÔNG'!$B$7:$C$22,2,0)</f>
        <v>Nguyễn Thị Thanh Thảo</v>
      </c>
    </row>
    <row r="409" spans="1:9" ht="21" customHeight="1" x14ac:dyDescent="0.3">
      <c r="A409" s="329">
        <v>32</v>
      </c>
      <c r="B409" s="330" t="s">
        <v>1776</v>
      </c>
      <c r="C409" s="331" t="s">
        <v>1777</v>
      </c>
      <c r="D409" s="331" t="s">
        <v>1778</v>
      </c>
      <c r="E409" s="331" t="s">
        <v>1073</v>
      </c>
      <c r="F409" s="332" t="s">
        <v>1211</v>
      </c>
      <c r="G409" s="333" t="s">
        <v>1779</v>
      </c>
      <c r="H409" s="329" t="s">
        <v>185</v>
      </c>
      <c r="I409" s="331" t="str">
        <f>VLOOKUP($H409,'PHÂN CÔNG'!$B$7:$C$22,2,0)</f>
        <v>Nguyễn Thị Thanh Thảo</v>
      </c>
    </row>
    <row r="410" spans="1:9" ht="21" customHeight="1" x14ac:dyDescent="0.3">
      <c r="A410" s="329">
        <v>33</v>
      </c>
      <c r="B410" s="330" t="s">
        <v>1780</v>
      </c>
      <c r="C410" s="331" t="s">
        <v>1781</v>
      </c>
      <c r="D410" s="331" t="s">
        <v>1778</v>
      </c>
      <c r="E410" s="331" t="s">
        <v>1073</v>
      </c>
      <c r="F410" s="332" t="s">
        <v>1782</v>
      </c>
      <c r="G410" s="333" t="s">
        <v>1783</v>
      </c>
      <c r="H410" s="329" t="s">
        <v>185</v>
      </c>
      <c r="I410" s="331" t="str">
        <f>VLOOKUP($H410,'PHÂN CÔNG'!$B$7:$C$22,2,0)</f>
        <v>Nguyễn Thị Thanh Thảo</v>
      </c>
    </row>
    <row r="411" spans="1:9" ht="21" customHeight="1" x14ac:dyDescent="0.3">
      <c r="A411" s="329">
        <v>34</v>
      </c>
      <c r="B411" s="330" t="s">
        <v>1784</v>
      </c>
      <c r="C411" s="331" t="s">
        <v>1785</v>
      </c>
      <c r="D411" s="331" t="s">
        <v>1778</v>
      </c>
      <c r="E411" s="331" t="s">
        <v>1073</v>
      </c>
      <c r="F411" s="332" t="s">
        <v>1033</v>
      </c>
      <c r="G411" s="333" t="s">
        <v>1786</v>
      </c>
      <c r="H411" s="329" t="s">
        <v>185</v>
      </c>
      <c r="I411" s="331" t="str">
        <f>VLOOKUP($H411,'PHÂN CÔNG'!$B$7:$C$22,2,0)</f>
        <v>Nguyễn Thị Thanh Thảo</v>
      </c>
    </row>
    <row r="412" spans="1:9" ht="21" customHeight="1" x14ac:dyDescent="0.3">
      <c r="A412" s="329">
        <v>35</v>
      </c>
      <c r="B412" s="330" t="s">
        <v>1787</v>
      </c>
      <c r="C412" s="331" t="s">
        <v>1788</v>
      </c>
      <c r="D412" s="331" t="s">
        <v>1778</v>
      </c>
      <c r="E412" s="331" t="s">
        <v>1073</v>
      </c>
      <c r="F412" s="332" t="s">
        <v>873</v>
      </c>
      <c r="G412" s="333" t="s">
        <v>1789</v>
      </c>
      <c r="H412" s="329" t="s">
        <v>185</v>
      </c>
      <c r="I412" s="331" t="str">
        <f>VLOOKUP($H412,'PHÂN CÔNG'!$B$7:$C$22,2,0)</f>
        <v>Nguyễn Thị Thanh Thảo</v>
      </c>
    </row>
    <row r="413" spans="1:9" ht="21" customHeight="1" x14ac:dyDescent="0.3">
      <c r="A413" s="329">
        <v>36</v>
      </c>
      <c r="B413" s="330" t="s">
        <v>1790</v>
      </c>
      <c r="C413" s="331" t="s">
        <v>1791</v>
      </c>
      <c r="D413" s="331" t="s">
        <v>1778</v>
      </c>
      <c r="E413" s="331" t="s">
        <v>1073</v>
      </c>
      <c r="F413" s="332" t="s">
        <v>1792</v>
      </c>
      <c r="G413" s="333" t="s">
        <v>1793</v>
      </c>
      <c r="H413" s="329" t="s">
        <v>185</v>
      </c>
      <c r="I413" s="331" t="str">
        <f>VLOOKUP($H413,'PHÂN CÔNG'!$B$7:$C$22,2,0)</f>
        <v>Nguyễn Thị Thanh Thảo</v>
      </c>
    </row>
    <row r="414" spans="1:9" ht="21" customHeight="1" x14ac:dyDescent="0.3">
      <c r="A414" s="329">
        <v>37</v>
      </c>
      <c r="B414" s="330" t="s">
        <v>1794</v>
      </c>
      <c r="C414" s="331" t="s">
        <v>1795</v>
      </c>
      <c r="D414" s="331" t="s">
        <v>1796</v>
      </c>
      <c r="E414" s="331" t="s">
        <v>1073</v>
      </c>
      <c r="F414" s="332" t="s">
        <v>1782</v>
      </c>
      <c r="G414" s="333" t="s">
        <v>1797</v>
      </c>
      <c r="H414" s="329" t="s">
        <v>185</v>
      </c>
      <c r="I414" s="331" t="str">
        <f>VLOOKUP($H414,'PHÂN CÔNG'!$B$7:$C$22,2,0)</f>
        <v>Nguyễn Thị Thanh Thảo</v>
      </c>
    </row>
    <row r="415" spans="1:9" ht="21" customHeight="1" x14ac:dyDescent="0.3">
      <c r="A415" s="329">
        <v>38</v>
      </c>
      <c r="B415" s="330" t="s">
        <v>1798</v>
      </c>
      <c r="C415" s="331" t="s">
        <v>1799</v>
      </c>
      <c r="D415" s="331" t="s">
        <v>1800</v>
      </c>
      <c r="E415" s="331" t="s">
        <v>1073</v>
      </c>
      <c r="F415" s="332" t="s">
        <v>1801</v>
      </c>
      <c r="G415" s="333" t="s">
        <v>1802</v>
      </c>
      <c r="H415" s="329" t="s">
        <v>185</v>
      </c>
      <c r="I415" s="331" t="str">
        <f>VLOOKUP($H415,'PHÂN CÔNG'!$B$7:$C$22,2,0)</f>
        <v>Nguyễn Thị Thanh Thảo</v>
      </c>
    </row>
    <row r="416" spans="1:9" ht="21" customHeight="1" x14ac:dyDescent="0.3">
      <c r="A416" s="329">
        <v>39</v>
      </c>
      <c r="B416" s="330" t="s">
        <v>1803</v>
      </c>
      <c r="C416" s="331" t="s">
        <v>1804</v>
      </c>
      <c r="D416" s="331" t="s">
        <v>1800</v>
      </c>
      <c r="E416" s="331" t="s">
        <v>1073</v>
      </c>
      <c r="F416" s="332" t="s">
        <v>1805</v>
      </c>
      <c r="G416" s="333" t="s">
        <v>1806</v>
      </c>
      <c r="H416" s="329" t="s">
        <v>185</v>
      </c>
      <c r="I416" s="331" t="str">
        <f>VLOOKUP($H416,'PHÂN CÔNG'!$B$7:$C$22,2,0)</f>
        <v>Nguyễn Thị Thanh Thảo</v>
      </c>
    </row>
    <row r="417" spans="1:9" ht="21" customHeight="1" x14ac:dyDescent="0.3">
      <c r="A417" s="329">
        <v>40</v>
      </c>
      <c r="B417" s="330" t="s">
        <v>1807</v>
      </c>
      <c r="C417" s="331" t="s">
        <v>1808</v>
      </c>
      <c r="D417" s="331" t="s">
        <v>1800</v>
      </c>
      <c r="E417" s="331" t="s">
        <v>1073</v>
      </c>
      <c r="F417" s="332" t="s">
        <v>437</v>
      </c>
      <c r="G417" s="333" t="s">
        <v>1809</v>
      </c>
      <c r="H417" s="329" t="s">
        <v>185</v>
      </c>
      <c r="I417" s="331" t="str">
        <f>VLOOKUP($H417,'PHÂN CÔNG'!$B$7:$C$22,2,0)</f>
        <v>Nguyễn Thị Thanh Thảo</v>
      </c>
    </row>
    <row r="418" spans="1:9" ht="21" customHeight="1" x14ac:dyDescent="0.3">
      <c r="A418" s="329">
        <v>1</v>
      </c>
      <c r="B418" s="330" t="s">
        <v>1810</v>
      </c>
      <c r="C418" s="331" t="s">
        <v>1811</v>
      </c>
      <c r="D418" s="331" t="s">
        <v>1812</v>
      </c>
      <c r="E418" s="331" t="s">
        <v>1073</v>
      </c>
      <c r="F418" s="332" t="s">
        <v>1813</v>
      </c>
      <c r="G418" s="333" t="s">
        <v>1814</v>
      </c>
      <c r="H418" s="329" t="s">
        <v>186</v>
      </c>
      <c r="I418" s="331" t="str">
        <f>VLOOKUP($H418,'PHÂN CÔNG'!$B$7:$C$22,2,0)</f>
        <v>Chu Hoài Lâm</v>
      </c>
    </row>
    <row r="419" spans="1:9" ht="21" customHeight="1" x14ac:dyDescent="0.3">
      <c r="A419" s="329">
        <v>2</v>
      </c>
      <c r="B419" s="330" t="s">
        <v>1815</v>
      </c>
      <c r="C419" s="331" t="s">
        <v>1816</v>
      </c>
      <c r="D419" s="331" t="s">
        <v>1812</v>
      </c>
      <c r="E419" s="331" t="s">
        <v>1073</v>
      </c>
      <c r="F419" s="332" t="s">
        <v>1660</v>
      </c>
      <c r="G419" s="333" t="s">
        <v>1817</v>
      </c>
      <c r="H419" s="329" t="s">
        <v>186</v>
      </c>
      <c r="I419" s="331" t="str">
        <f>VLOOKUP($H419,'PHÂN CÔNG'!$B$7:$C$22,2,0)</f>
        <v>Chu Hoài Lâm</v>
      </c>
    </row>
    <row r="420" spans="1:9" ht="21" customHeight="1" x14ac:dyDescent="0.3">
      <c r="A420" s="329">
        <v>3</v>
      </c>
      <c r="B420" s="330" t="s">
        <v>1818</v>
      </c>
      <c r="C420" s="331" t="s">
        <v>1819</v>
      </c>
      <c r="D420" s="331" t="s">
        <v>1812</v>
      </c>
      <c r="E420" s="331" t="s">
        <v>1073</v>
      </c>
      <c r="F420" s="332" t="s">
        <v>685</v>
      </c>
      <c r="G420" s="333" t="s">
        <v>1820</v>
      </c>
      <c r="H420" s="329" t="s">
        <v>186</v>
      </c>
      <c r="I420" s="331" t="str">
        <f>VLOOKUP($H420,'PHÂN CÔNG'!$B$7:$C$22,2,0)</f>
        <v>Chu Hoài Lâm</v>
      </c>
    </row>
    <row r="421" spans="1:9" ht="21" customHeight="1" x14ac:dyDescent="0.3">
      <c r="A421" s="329">
        <v>4</v>
      </c>
      <c r="B421" s="330" t="s">
        <v>1821</v>
      </c>
      <c r="C421" s="331" t="s">
        <v>1822</v>
      </c>
      <c r="D421" s="331" t="s">
        <v>1812</v>
      </c>
      <c r="E421" s="331" t="s">
        <v>1073</v>
      </c>
      <c r="F421" s="332" t="s">
        <v>1823</v>
      </c>
      <c r="G421" s="333" t="s">
        <v>1824</v>
      </c>
      <c r="H421" s="329" t="s">
        <v>186</v>
      </c>
      <c r="I421" s="331" t="str">
        <f>VLOOKUP($H421,'PHÂN CÔNG'!$B$7:$C$22,2,0)</f>
        <v>Chu Hoài Lâm</v>
      </c>
    </row>
    <row r="422" spans="1:9" ht="21" customHeight="1" x14ac:dyDescent="0.3">
      <c r="A422" s="329">
        <v>5</v>
      </c>
      <c r="B422" s="330" t="s">
        <v>1825</v>
      </c>
      <c r="C422" s="331" t="s">
        <v>1744</v>
      </c>
      <c r="D422" s="331" t="s">
        <v>1812</v>
      </c>
      <c r="E422" s="331" t="s">
        <v>1073</v>
      </c>
      <c r="F422" s="332" t="s">
        <v>471</v>
      </c>
      <c r="G422" s="333" t="s">
        <v>1826</v>
      </c>
      <c r="H422" s="329" t="s">
        <v>186</v>
      </c>
      <c r="I422" s="331" t="str">
        <f>VLOOKUP($H422,'PHÂN CÔNG'!$B$7:$C$22,2,0)</f>
        <v>Chu Hoài Lâm</v>
      </c>
    </row>
    <row r="423" spans="1:9" ht="21" customHeight="1" x14ac:dyDescent="0.3">
      <c r="A423" s="329">
        <v>6</v>
      </c>
      <c r="B423" s="330" t="s">
        <v>1827</v>
      </c>
      <c r="C423" s="331" t="s">
        <v>1530</v>
      </c>
      <c r="D423" s="331" t="s">
        <v>1812</v>
      </c>
      <c r="E423" s="331" t="s">
        <v>1073</v>
      </c>
      <c r="F423" s="332" t="s">
        <v>1828</v>
      </c>
      <c r="G423" s="333" t="s">
        <v>1829</v>
      </c>
      <c r="H423" s="329" t="s">
        <v>186</v>
      </c>
      <c r="I423" s="331" t="str">
        <f>VLOOKUP($H423,'PHÂN CÔNG'!$B$7:$C$22,2,0)</f>
        <v>Chu Hoài Lâm</v>
      </c>
    </row>
    <row r="424" spans="1:9" ht="21" customHeight="1" x14ac:dyDescent="0.3">
      <c r="A424" s="329">
        <v>7</v>
      </c>
      <c r="B424" s="330" t="s">
        <v>1830</v>
      </c>
      <c r="C424" s="331" t="s">
        <v>1831</v>
      </c>
      <c r="D424" s="331" t="s">
        <v>1812</v>
      </c>
      <c r="E424" s="331" t="s">
        <v>1073</v>
      </c>
      <c r="F424" s="332" t="s">
        <v>1478</v>
      </c>
      <c r="G424" s="333" t="s">
        <v>1832</v>
      </c>
      <c r="H424" s="329" t="s">
        <v>186</v>
      </c>
      <c r="I424" s="331" t="str">
        <f>VLOOKUP($H424,'PHÂN CÔNG'!$B$7:$C$22,2,0)</f>
        <v>Chu Hoài Lâm</v>
      </c>
    </row>
    <row r="425" spans="1:9" ht="21" customHeight="1" x14ac:dyDescent="0.3">
      <c r="A425" s="329">
        <v>8</v>
      </c>
      <c r="B425" s="330" t="s">
        <v>1833</v>
      </c>
      <c r="C425" s="331" t="s">
        <v>1834</v>
      </c>
      <c r="D425" s="331" t="s">
        <v>1812</v>
      </c>
      <c r="E425" s="331" t="s">
        <v>1073</v>
      </c>
      <c r="F425" s="332" t="s">
        <v>1835</v>
      </c>
      <c r="G425" s="333" t="s">
        <v>1836</v>
      </c>
      <c r="H425" s="329" t="s">
        <v>186</v>
      </c>
      <c r="I425" s="331" t="str">
        <f>VLOOKUP($H425,'PHÂN CÔNG'!$B$7:$C$22,2,0)</f>
        <v>Chu Hoài Lâm</v>
      </c>
    </row>
    <row r="426" spans="1:9" ht="21" customHeight="1" x14ac:dyDescent="0.3">
      <c r="A426" s="329">
        <v>9</v>
      </c>
      <c r="B426" s="330" t="s">
        <v>1837</v>
      </c>
      <c r="C426" s="331" t="s">
        <v>1838</v>
      </c>
      <c r="D426" s="331" t="s">
        <v>1812</v>
      </c>
      <c r="E426" s="331" t="s">
        <v>1073</v>
      </c>
      <c r="F426" s="332" t="s">
        <v>1249</v>
      </c>
      <c r="G426" s="333" t="s">
        <v>1839</v>
      </c>
      <c r="H426" s="329" t="s">
        <v>186</v>
      </c>
      <c r="I426" s="331" t="str">
        <f>VLOOKUP($H426,'PHÂN CÔNG'!$B$7:$C$22,2,0)</f>
        <v>Chu Hoài Lâm</v>
      </c>
    </row>
    <row r="427" spans="1:9" ht="21" customHeight="1" x14ac:dyDescent="0.3">
      <c r="A427" s="329">
        <v>10</v>
      </c>
      <c r="B427" s="330" t="s">
        <v>1840</v>
      </c>
      <c r="C427" s="331" t="s">
        <v>1841</v>
      </c>
      <c r="D427" s="331" t="s">
        <v>1812</v>
      </c>
      <c r="E427" s="331" t="s">
        <v>1073</v>
      </c>
      <c r="F427" s="332" t="s">
        <v>1842</v>
      </c>
      <c r="G427" s="333" t="s">
        <v>1843</v>
      </c>
      <c r="H427" s="329" t="s">
        <v>186</v>
      </c>
      <c r="I427" s="331" t="str">
        <f>VLOOKUP($H427,'PHÂN CÔNG'!$B$7:$C$22,2,0)</f>
        <v>Chu Hoài Lâm</v>
      </c>
    </row>
    <row r="428" spans="1:9" ht="21" customHeight="1" x14ac:dyDescent="0.3">
      <c r="A428" s="329">
        <v>11</v>
      </c>
      <c r="B428" s="330" t="s">
        <v>1844</v>
      </c>
      <c r="C428" s="331" t="s">
        <v>1845</v>
      </c>
      <c r="D428" s="331" t="s">
        <v>1846</v>
      </c>
      <c r="E428" s="331" t="s">
        <v>1073</v>
      </c>
      <c r="F428" s="332" t="s">
        <v>817</v>
      </c>
      <c r="G428" s="333" t="s">
        <v>1847</v>
      </c>
      <c r="H428" s="329" t="s">
        <v>186</v>
      </c>
      <c r="I428" s="331" t="str">
        <f>VLOOKUP($H428,'PHÂN CÔNG'!$B$7:$C$22,2,0)</f>
        <v>Chu Hoài Lâm</v>
      </c>
    </row>
    <row r="429" spans="1:9" ht="21" customHeight="1" x14ac:dyDescent="0.3">
      <c r="A429" s="329">
        <v>12</v>
      </c>
      <c r="B429" s="330" t="s">
        <v>1848</v>
      </c>
      <c r="C429" s="331" t="s">
        <v>1849</v>
      </c>
      <c r="D429" s="331" t="s">
        <v>1027</v>
      </c>
      <c r="E429" s="331" t="s">
        <v>1073</v>
      </c>
      <c r="F429" s="332" t="s">
        <v>689</v>
      </c>
      <c r="G429" s="333" t="s">
        <v>1850</v>
      </c>
      <c r="H429" s="329" t="s">
        <v>186</v>
      </c>
      <c r="I429" s="331" t="str">
        <f>VLOOKUP($H429,'PHÂN CÔNG'!$B$7:$C$22,2,0)</f>
        <v>Chu Hoài Lâm</v>
      </c>
    </row>
    <row r="430" spans="1:9" ht="21" customHeight="1" x14ac:dyDescent="0.3">
      <c r="A430" s="329">
        <v>13</v>
      </c>
      <c r="B430" s="330" t="s">
        <v>1851</v>
      </c>
      <c r="C430" s="331" t="s">
        <v>331</v>
      </c>
      <c r="D430" s="331" t="s">
        <v>1027</v>
      </c>
      <c r="E430" s="331" t="s">
        <v>1073</v>
      </c>
      <c r="F430" s="332" t="s">
        <v>737</v>
      </c>
      <c r="G430" s="333" t="s">
        <v>1852</v>
      </c>
      <c r="H430" s="329" t="s">
        <v>186</v>
      </c>
      <c r="I430" s="331" t="str">
        <f>VLOOKUP($H430,'PHÂN CÔNG'!$B$7:$C$22,2,0)</f>
        <v>Chu Hoài Lâm</v>
      </c>
    </row>
    <row r="431" spans="1:9" ht="21" customHeight="1" x14ac:dyDescent="0.3">
      <c r="A431" s="329">
        <v>14</v>
      </c>
      <c r="B431" s="330" t="s">
        <v>1853</v>
      </c>
      <c r="C431" s="331" t="s">
        <v>421</v>
      </c>
      <c r="D431" s="331" t="s">
        <v>1027</v>
      </c>
      <c r="E431" s="331" t="s">
        <v>1073</v>
      </c>
      <c r="F431" s="332" t="s">
        <v>920</v>
      </c>
      <c r="G431" s="333" t="s">
        <v>1854</v>
      </c>
      <c r="H431" s="329" t="s">
        <v>186</v>
      </c>
      <c r="I431" s="331" t="str">
        <f>VLOOKUP($H431,'PHÂN CÔNG'!$B$7:$C$22,2,0)</f>
        <v>Chu Hoài Lâm</v>
      </c>
    </row>
    <row r="432" spans="1:9" ht="21" customHeight="1" x14ac:dyDescent="0.3">
      <c r="A432" s="329">
        <v>15</v>
      </c>
      <c r="B432" s="330" t="s">
        <v>1855</v>
      </c>
      <c r="C432" s="331" t="s">
        <v>1856</v>
      </c>
      <c r="D432" s="331" t="s">
        <v>1027</v>
      </c>
      <c r="E432" s="331" t="s">
        <v>1073</v>
      </c>
      <c r="F432" s="332" t="s">
        <v>1857</v>
      </c>
      <c r="G432" s="333" t="s">
        <v>1858</v>
      </c>
      <c r="H432" s="329" t="s">
        <v>186</v>
      </c>
      <c r="I432" s="331" t="str">
        <f>VLOOKUP($H432,'PHÂN CÔNG'!$B$7:$C$22,2,0)</f>
        <v>Chu Hoài Lâm</v>
      </c>
    </row>
    <row r="433" spans="1:9" ht="21" customHeight="1" x14ac:dyDescent="0.3">
      <c r="A433" s="329">
        <v>16</v>
      </c>
      <c r="B433" s="330" t="s">
        <v>1859</v>
      </c>
      <c r="C433" s="331" t="s">
        <v>1860</v>
      </c>
      <c r="D433" s="331" t="s">
        <v>1027</v>
      </c>
      <c r="E433" s="331" t="s">
        <v>1073</v>
      </c>
      <c r="F433" s="332" t="s">
        <v>1292</v>
      </c>
      <c r="G433" s="333" t="s">
        <v>1861</v>
      </c>
      <c r="H433" s="329" t="s">
        <v>186</v>
      </c>
      <c r="I433" s="331" t="str">
        <f>VLOOKUP($H433,'PHÂN CÔNG'!$B$7:$C$22,2,0)</f>
        <v>Chu Hoài Lâm</v>
      </c>
    </row>
    <row r="434" spans="1:9" ht="21" customHeight="1" x14ac:dyDescent="0.3">
      <c r="A434" s="329">
        <v>17</v>
      </c>
      <c r="B434" s="330" t="s">
        <v>1862</v>
      </c>
      <c r="C434" s="331" t="s">
        <v>1863</v>
      </c>
      <c r="D434" s="331" t="s">
        <v>1864</v>
      </c>
      <c r="E434" s="331" t="s">
        <v>1073</v>
      </c>
      <c r="F434" s="332" t="s">
        <v>1467</v>
      </c>
      <c r="G434" s="333" t="s">
        <v>1865</v>
      </c>
      <c r="H434" s="329" t="s">
        <v>186</v>
      </c>
      <c r="I434" s="331" t="str">
        <f>VLOOKUP($H434,'PHÂN CÔNG'!$B$7:$C$22,2,0)</f>
        <v>Chu Hoài Lâm</v>
      </c>
    </row>
    <row r="435" spans="1:9" ht="21" customHeight="1" x14ac:dyDescent="0.3">
      <c r="A435" s="329">
        <v>18</v>
      </c>
      <c r="B435" s="330" t="s">
        <v>1866</v>
      </c>
      <c r="C435" s="331" t="s">
        <v>1867</v>
      </c>
      <c r="D435" s="331" t="s">
        <v>1864</v>
      </c>
      <c r="E435" s="331" t="s">
        <v>1073</v>
      </c>
      <c r="F435" s="332" t="s">
        <v>492</v>
      </c>
      <c r="G435" s="333" t="s">
        <v>1868</v>
      </c>
      <c r="H435" s="329" t="s">
        <v>186</v>
      </c>
      <c r="I435" s="331" t="str">
        <f>VLOOKUP($H435,'PHÂN CÔNG'!$B$7:$C$22,2,0)</f>
        <v>Chu Hoài Lâm</v>
      </c>
    </row>
    <row r="436" spans="1:9" ht="21" customHeight="1" x14ac:dyDescent="0.3">
      <c r="A436" s="329">
        <v>19</v>
      </c>
      <c r="B436" s="330" t="s">
        <v>1869</v>
      </c>
      <c r="C436" s="331" t="s">
        <v>1870</v>
      </c>
      <c r="D436" s="331" t="s">
        <v>1864</v>
      </c>
      <c r="E436" s="331" t="s">
        <v>1073</v>
      </c>
      <c r="F436" s="332" t="s">
        <v>1871</v>
      </c>
      <c r="G436" s="333" t="s">
        <v>1872</v>
      </c>
      <c r="H436" s="329" t="s">
        <v>186</v>
      </c>
      <c r="I436" s="331" t="str">
        <f>VLOOKUP($H436,'PHÂN CÔNG'!$B$7:$C$22,2,0)</f>
        <v>Chu Hoài Lâm</v>
      </c>
    </row>
    <row r="437" spans="1:9" ht="21" customHeight="1" x14ac:dyDescent="0.3">
      <c r="A437" s="329">
        <v>20</v>
      </c>
      <c r="B437" s="330" t="s">
        <v>1873</v>
      </c>
      <c r="C437" s="331" t="s">
        <v>1874</v>
      </c>
      <c r="D437" s="331" t="s">
        <v>1864</v>
      </c>
      <c r="E437" s="331" t="s">
        <v>1073</v>
      </c>
      <c r="F437" s="332" t="s">
        <v>1041</v>
      </c>
      <c r="G437" s="333" t="s">
        <v>1875</v>
      </c>
      <c r="H437" s="329" t="s">
        <v>186</v>
      </c>
      <c r="I437" s="331" t="str">
        <f>VLOOKUP($H437,'PHÂN CÔNG'!$B$7:$C$22,2,0)</f>
        <v>Chu Hoài Lâm</v>
      </c>
    </row>
    <row r="438" spans="1:9" ht="21" customHeight="1" x14ac:dyDescent="0.3">
      <c r="A438" s="329">
        <v>21</v>
      </c>
      <c r="B438" s="330" t="s">
        <v>1876</v>
      </c>
      <c r="C438" s="331" t="s">
        <v>1877</v>
      </c>
      <c r="D438" s="331" t="s">
        <v>1864</v>
      </c>
      <c r="E438" s="331" t="s">
        <v>1073</v>
      </c>
      <c r="F438" s="332" t="s">
        <v>1878</v>
      </c>
      <c r="G438" s="333" t="s">
        <v>1879</v>
      </c>
      <c r="H438" s="329" t="s">
        <v>186</v>
      </c>
      <c r="I438" s="331" t="str">
        <f>VLOOKUP($H438,'PHÂN CÔNG'!$B$7:$C$22,2,0)</f>
        <v>Chu Hoài Lâm</v>
      </c>
    </row>
    <row r="439" spans="1:9" ht="21" customHeight="1" x14ac:dyDescent="0.3">
      <c r="A439" s="329">
        <v>22</v>
      </c>
      <c r="B439" s="330" t="s">
        <v>1880</v>
      </c>
      <c r="C439" s="331" t="s">
        <v>1716</v>
      </c>
      <c r="D439" s="331" t="s">
        <v>1881</v>
      </c>
      <c r="E439" s="331" t="s">
        <v>1073</v>
      </c>
      <c r="F439" s="332" t="s">
        <v>915</v>
      </c>
      <c r="G439" s="333" t="s">
        <v>1882</v>
      </c>
      <c r="H439" s="329" t="s">
        <v>186</v>
      </c>
      <c r="I439" s="331" t="str">
        <f>VLOOKUP($H439,'PHÂN CÔNG'!$B$7:$C$22,2,0)</f>
        <v>Chu Hoài Lâm</v>
      </c>
    </row>
    <row r="440" spans="1:9" ht="21" customHeight="1" x14ac:dyDescent="0.3">
      <c r="A440" s="329">
        <v>23</v>
      </c>
      <c r="B440" s="330" t="s">
        <v>1883</v>
      </c>
      <c r="C440" s="331" t="s">
        <v>1884</v>
      </c>
      <c r="D440" s="331" t="s">
        <v>1885</v>
      </c>
      <c r="E440" s="331" t="s">
        <v>1073</v>
      </c>
      <c r="F440" s="332" t="s">
        <v>1886</v>
      </c>
      <c r="G440" s="333" t="s">
        <v>1887</v>
      </c>
      <c r="H440" s="329" t="s">
        <v>186</v>
      </c>
      <c r="I440" s="331" t="str">
        <f>VLOOKUP($H440,'PHÂN CÔNG'!$B$7:$C$22,2,0)</f>
        <v>Chu Hoài Lâm</v>
      </c>
    </row>
    <row r="441" spans="1:9" ht="21" customHeight="1" x14ac:dyDescent="0.3">
      <c r="A441" s="329">
        <v>24</v>
      </c>
      <c r="B441" s="330" t="s">
        <v>1888</v>
      </c>
      <c r="C441" s="331" t="s">
        <v>1889</v>
      </c>
      <c r="D441" s="331" t="s">
        <v>1885</v>
      </c>
      <c r="E441" s="331" t="s">
        <v>1073</v>
      </c>
      <c r="F441" s="332" t="s">
        <v>971</v>
      </c>
      <c r="G441" s="333" t="s">
        <v>1890</v>
      </c>
      <c r="H441" s="329" t="s">
        <v>186</v>
      </c>
      <c r="I441" s="331" t="str">
        <f>VLOOKUP($H441,'PHÂN CÔNG'!$B$7:$C$22,2,0)</f>
        <v>Chu Hoài Lâm</v>
      </c>
    </row>
    <row r="442" spans="1:9" ht="21" customHeight="1" x14ac:dyDescent="0.3">
      <c r="A442" s="329">
        <v>25</v>
      </c>
      <c r="B442" s="330" t="s">
        <v>1891</v>
      </c>
      <c r="C442" s="331" t="s">
        <v>1892</v>
      </c>
      <c r="D442" s="331" t="s">
        <v>1885</v>
      </c>
      <c r="E442" s="331" t="s">
        <v>1073</v>
      </c>
      <c r="F442" s="332" t="s">
        <v>1276</v>
      </c>
      <c r="G442" s="333" t="s">
        <v>1893</v>
      </c>
      <c r="H442" s="329" t="s">
        <v>186</v>
      </c>
      <c r="I442" s="331" t="str">
        <f>VLOOKUP($H442,'PHÂN CÔNG'!$B$7:$C$22,2,0)</f>
        <v>Chu Hoài Lâm</v>
      </c>
    </row>
    <row r="443" spans="1:9" ht="21" customHeight="1" x14ac:dyDescent="0.3">
      <c r="A443" s="329">
        <v>26</v>
      </c>
      <c r="B443" s="330" t="s">
        <v>1894</v>
      </c>
      <c r="C443" s="331" t="s">
        <v>1895</v>
      </c>
      <c r="D443" s="331" t="s">
        <v>1896</v>
      </c>
      <c r="E443" s="331" t="s">
        <v>1073</v>
      </c>
      <c r="F443" s="332" t="s">
        <v>599</v>
      </c>
      <c r="G443" s="333" t="s">
        <v>1897</v>
      </c>
      <c r="H443" s="329" t="s">
        <v>186</v>
      </c>
      <c r="I443" s="331" t="str">
        <f>VLOOKUP($H443,'PHÂN CÔNG'!$B$7:$C$22,2,0)</f>
        <v>Chu Hoài Lâm</v>
      </c>
    </row>
    <row r="444" spans="1:9" ht="21" customHeight="1" x14ac:dyDescent="0.3">
      <c r="A444" s="329">
        <v>27</v>
      </c>
      <c r="B444" s="330" t="s">
        <v>1898</v>
      </c>
      <c r="C444" s="331" t="s">
        <v>1501</v>
      </c>
      <c r="D444" s="331" t="s">
        <v>1154</v>
      </c>
      <c r="E444" s="331" t="s">
        <v>1073</v>
      </c>
      <c r="F444" s="332" t="s">
        <v>1871</v>
      </c>
      <c r="G444" s="333" t="s">
        <v>1899</v>
      </c>
      <c r="H444" s="329" t="s">
        <v>186</v>
      </c>
      <c r="I444" s="331" t="str">
        <f>VLOOKUP($H444,'PHÂN CÔNG'!$B$7:$C$22,2,0)</f>
        <v>Chu Hoài Lâm</v>
      </c>
    </row>
    <row r="445" spans="1:9" ht="21" customHeight="1" x14ac:dyDescent="0.3">
      <c r="A445" s="329">
        <v>28</v>
      </c>
      <c r="B445" s="330" t="s">
        <v>1900</v>
      </c>
      <c r="C445" s="331" t="s">
        <v>1901</v>
      </c>
      <c r="D445" s="331" t="s">
        <v>1902</v>
      </c>
      <c r="E445" s="331" t="s">
        <v>1073</v>
      </c>
      <c r="F445" s="332" t="s">
        <v>1903</v>
      </c>
      <c r="G445" s="333" t="s">
        <v>1904</v>
      </c>
      <c r="H445" s="329" t="s">
        <v>186</v>
      </c>
      <c r="I445" s="331" t="str">
        <f>VLOOKUP($H445,'PHÂN CÔNG'!$B$7:$C$22,2,0)</f>
        <v>Chu Hoài Lâm</v>
      </c>
    </row>
    <row r="446" spans="1:9" ht="21" customHeight="1" x14ac:dyDescent="0.3">
      <c r="A446" s="329">
        <v>29</v>
      </c>
      <c r="B446" s="330" t="s">
        <v>1905</v>
      </c>
      <c r="C446" s="331" t="s">
        <v>1906</v>
      </c>
      <c r="D446" s="331" t="s">
        <v>1181</v>
      </c>
      <c r="E446" s="331" t="s">
        <v>1073</v>
      </c>
      <c r="F446" s="332" t="s">
        <v>1907</v>
      </c>
      <c r="G446" s="333" t="s">
        <v>1908</v>
      </c>
      <c r="H446" s="329" t="s">
        <v>186</v>
      </c>
      <c r="I446" s="331" t="str">
        <f>VLOOKUP($H446,'PHÂN CÔNG'!$B$7:$C$22,2,0)</f>
        <v>Chu Hoài Lâm</v>
      </c>
    </row>
    <row r="447" spans="1:9" ht="21" customHeight="1" x14ac:dyDescent="0.3">
      <c r="A447" s="329">
        <v>30</v>
      </c>
      <c r="B447" s="330" t="s">
        <v>1909</v>
      </c>
      <c r="C447" s="331" t="s">
        <v>1910</v>
      </c>
      <c r="D447" s="331" t="s">
        <v>1911</v>
      </c>
      <c r="E447" s="331" t="s">
        <v>1073</v>
      </c>
      <c r="F447" s="332" t="s">
        <v>989</v>
      </c>
      <c r="G447" s="333" t="s">
        <v>1912</v>
      </c>
      <c r="H447" s="329" t="s">
        <v>186</v>
      </c>
      <c r="I447" s="331" t="str">
        <f>VLOOKUP($H447,'PHÂN CÔNG'!$B$7:$C$22,2,0)</f>
        <v>Chu Hoài Lâm</v>
      </c>
    </row>
    <row r="448" spans="1:9" ht="21" customHeight="1" x14ac:dyDescent="0.3">
      <c r="A448" s="329">
        <v>31</v>
      </c>
      <c r="B448" s="330" t="s">
        <v>1913</v>
      </c>
      <c r="C448" s="331" t="s">
        <v>1914</v>
      </c>
      <c r="D448" s="331" t="s">
        <v>1911</v>
      </c>
      <c r="E448" s="331" t="s">
        <v>1073</v>
      </c>
      <c r="F448" s="332" t="s">
        <v>741</v>
      </c>
      <c r="G448" s="333" t="s">
        <v>1915</v>
      </c>
      <c r="H448" s="329" t="s">
        <v>186</v>
      </c>
      <c r="I448" s="331" t="str">
        <f>VLOOKUP($H448,'PHÂN CÔNG'!$B$7:$C$22,2,0)</f>
        <v>Chu Hoài Lâm</v>
      </c>
    </row>
    <row r="449" spans="1:9" ht="21" customHeight="1" x14ac:dyDescent="0.3">
      <c r="A449" s="329">
        <v>32</v>
      </c>
      <c r="B449" s="330" t="s">
        <v>1916</v>
      </c>
      <c r="C449" s="331" t="s">
        <v>1917</v>
      </c>
      <c r="D449" s="331" t="s">
        <v>1911</v>
      </c>
      <c r="E449" s="331" t="s">
        <v>1073</v>
      </c>
      <c r="F449" s="332" t="s">
        <v>1918</v>
      </c>
      <c r="G449" s="333" t="s">
        <v>1919</v>
      </c>
      <c r="H449" s="329" t="s">
        <v>186</v>
      </c>
      <c r="I449" s="331" t="str">
        <f>VLOOKUP($H449,'PHÂN CÔNG'!$B$7:$C$22,2,0)</f>
        <v>Chu Hoài Lâm</v>
      </c>
    </row>
    <row r="450" spans="1:9" ht="21" customHeight="1" x14ac:dyDescent="0.3">
      <c r="A450" s="329">
        <v>33</v>
      </c>
      <c r="B450" s="330" t="s">
        <v>1920</v>
      </c>
      <c r="C450" s="331" t="s">
        <v>1921</v>
      </c>
      <c r="D450" s="331" t="s">
        <v>1911</v>
      </c>
      <c r="E450" s="331" t="s">
        <v>1073</v>
      </c>
      <c r="F450" s="332" t="s">
        <v>517</v>
      </c>
      <c r="G450" s="333" t="s">
        <v>1922</v>
      </c>
      <c r="H450" s="329" t="s">
        <v>186</v>
      </c>
      <c r="I450" s="331" t="str">
        <f>VLOOKUP($H450,'PHÂN CÔNG'!$B$7:$C$22,2,0)</f>
        <v>Chu Hoài Lâm</v>
      </c>
    </row>
    <row r="451" spans="1:9" ht="21" customHeight="1" x14ac:dyDescent="0.3">
      <c r="A451" s="329">
        <v>34</v>
      </c>
      <c r="B451" s="330" t="s">
        <v>1923</v>
      </c>
      <c r="C451" s="331" t="s">
        <v>1924</v>
      </c>
      <c r="D451" s="331" t="s">
        <v>1253</v>
      </c>
      <c r="E451" s="331" t="s">
        <v>1073</v>
      </c>
      <c r="F451" s="332" t="s">
        <v>961</v>
      </c>
      <c r="G451" s="333" t="s">
        <v>1925</v>
      </c>
      <c r="H451" s="329" t="s">
        <v>186</v>
      </c>
      <c r="I451" s="331" t="str">
        <f>VLOOKUP($H451,'PHÂN CÔNG'!$B$7:$C$22,2,0)</f>
        <v>Chu Hoài Lâm</v>
      </c>
    </row>
    <row r="452" spans="1:9" ht="21" customHeight="1" x14ac:dyDescent="0.3">
      <c r="A452" s="329">
        <v>35</v>
      </c>
      <c r="B452" s="330" t="s">
        <v>1926</v>
      </c>
      <c r="C452" s="331" t="s">
        <v>856</v>
      </c>
      <c r="D452" s="331" t="s">
        <v>1286</v>
      </c>
      <c r="E452" s="331" t="s">
        <v>1073</v>
      </c>
      <c r="F452" s="332" t="s">
        <v>1927</v>
      </c>
      <c r="G452" s="333" t="s">
        <v>1928</v>
      </c>
      <c r="H452" s="329" t="s">
        <v>186</v>
      </c>
      <c r="I452" s="331" t="str">
        <f>VLOOKUP($H452,'PHÂN CÔNG'!$B$7:$C$22,2,0)</f>
        <v>Chu Hoài Lâm</v>
      </c>
    </row>
    <row r="453" spans="1:9" ht="21" customHeight="1" x14ac:dyDescent="0.3">
      <c r="A453" s="329">
        <v>36</v>
      </c>
      <c r="B453" s="330" t="s">
        <v>1929</v>
      </c>
      <c r="C453" s="331" t="s">
        <v>1930</v>
      </c>
      <c r="D453" s="331" t="s">
        <v>1286</v>
      </c>
      <c r="E453" s="331" t="s">
        <v>1073</v>
      </c>
      <c r="F453" s="332" t="s">
        <v>703</v>
      </c>
      <c r="G453" s="333" t="s">
        <v>1931</v>
      </c>
      <c r="H453" s="329" t="s">
        <v>186</v>
      </c>
      <c r="I453" s="331" t="str">
        <f>VLOOKUP($H453,'PHÂN CÔNG'!$B$7:$C$22,2,0)</f>
        <v>Chu Hoài Lâm</v>
      </c>
    </row>
    <row r="454" spans="1:9" ht="21" customHeight="1" x14ac:dyDescent="0.3">
      <c r="A454" s="329">
        <v>37</v>
      </c>
      <c r="B454" s="330" t="s">
        <v>1932</v>
      </c>
      <c r="C454" s="331" t="s">
        <v>1933</v>
      </c>
      <c r="D454" s="331" t="s">
        <v>1320</v>
      </c>
      <c r="E454" s="331" t="s">
        <v>1073</v>
      </c>
      <c r="F454" s="332" t="s">
        <v>1934</v>
      </c>
      <c r="G454" s="333" t="s">
        <v>1935</v>
      </c>
      <c r="H454" s="329" t="s">
        <v>186</v>
      </c>
      <c r="I454" s="331" t="str">
        <f>VLOOKUP($H454,'PHÂN CÔNG'!$B$7:$C$22,2,0)</f>
        <v>Chu Hoài Lâm</v>
      </c>
    </row>
    <row r="455" spans="1:9" ht="21" customHeight="1" x14ac:dyDescent="0.3">
      <c r="A455" s="329">
        <v>38</v>
      </c>
      <c r="B455" s="330" t="s">
        <v>1936</v>
      </c>
      <c r="C455" s="331" t="s">
        <v>1937</v>
      </c>
      <c r="D455" s="331" t="s">
        <v>1324</v>
      </c>
      <c r="E455" s="331" t="s">
        <v>1073</v>
      </c>
      <c r="F455" s="332" t="s">
        <v>1835</v>
      </c>
      <c r="G455" s="333" t="s">
        <v>1938</v>
      </c>
      <c r="H455" s="329" t="s">
        <v>186</v>
      </c>
      <c r="I455" s="331" t="str">
        <f>VLOOKUP($H455,'PHÂN CÔNG'!$B$7:$C$22,2,0)</f>
        <v>Chu Hoài Lâm</v>
      </c>
    </row>
    <row r="456" spans="1:9" ht="21" customHeight="1" x14ac:dyDescent="0.3">
      <c r="A456" s="329">
        <v>39</v>
      </c>
      <c r="B456" s="330" t="s">
        <v>1939</v>
      </c>
      <c r="C456" s="331" t="s">
        <v>1940</v>
      </c>
      <c r="D456" s="331" t="s">
        <v>1941</v>
      </c>
      <c r="E456" s="331" t="s">
        <v>1073</v>
      </c>
      <c r="F456" s="332" t="s">
        <v>1942</v>
      </c>
      <c r="G456" s="333" t="s">
        <v>1943</v>
      </c>
      <c r="H456" s="329" t="s">
        <v>186</v>
      </c>
      <c r="I456" s="331" t="str">
        <f>VLOOKUP($H456,'PHÂN CÔNG'!$B$7:$C$22,2,0)</f>
        <v>Chu Hoài Lâm</v>
      </c>
    </row>
    <row r="457" spans="1:9" ht="21" customHeight="1" x14ac:dyDescent="0.3">
      <c r="A457" s="329">
        <v>40</v>
      </c>
      <c r="B457" s="330" t="s">
        <v>1944</v>
      </c>
      <c r="C457" s="331" t="s">
        <v>1945</v>
      </c>
      <c r="D457" s="331" t="s">
        <v>1941</v>
      </c>
      <c r="E457" s="331" t="s">
        <v>1073</v>
      </c>
      <c r="F457" s="332" t="s">
        <v>1946</v>
      </c>
      <c r="G457" s="333" t="s">
        <v>1947</v>
      </c>
      <c r="H457" s="329" t="s">
        <v>186</v>
      </c>
      <c r="I457" s="331" t="str">
        <f>VLOOKUP($H457,'PHÂN CÔNG'!$B$7:$C$22,2,0)</f>
        <v>Chu Hoài Lâm</v>
      </c>
    </row>
    <row r="458" spans="1:9" ht="21" customHeight="1" x14ac:dyDescent="0.3">
      <c r="A458" s="329">
        <v>1</v>
      </c>
      <c r="B458" s="330" t="s">
        <v>1948</v>
      </c>
      <c r="C458" s="331" t="s">
        <v>1874</v>
      </c>
      <c r="D458" s="331" t="s">
        <v>1941</v>
      </c>
      <c r="E458" s="331" t="s">
        <v>1073</v>
      </c>
      <c r="F458" s="332" t="s">
        <v>446</v>
      </c>
      <c r="G458" s="333" t="s">
        <v>1949</v>
      </c>
      <c r="H458" s="329" t="s">
        <v>187</v>
      </c>
      <c r="I458" s="331" t="str">
        <f>VLOOKUP($H458,'PHÂN CÔNG'!$B$7:$C$22,2,0)</f>
        <v>Đặng Duy Đồng</v>
      </c>
    </row>
    <row r="459" spans="1:9" ht="21" customHeight="1" x14ac:dyDescent="0.3">
      <c r="A459" s="329">
        <v>2</v>
      </c>
      <c r="B459" s="330" t="s">
        <v>1950</v>
      </c>
      <c r="C459" s="331" t="s">
        <v>1951</v>
      </c>
      <c r="D459" s="331" t="s">
        <v>1941</v>
      </c>
      <c r="E459" s="331" t="s">
        <v>1073</v>
      </c>
      <c r="F459" s="332" t="s">
        <v>1558</v>
      </c>
      <c r="G459" s="333" t="s">
        <v>1952</v>
      </c>
      <c r="H459" s="329" t="s">
        <v>187</v>
      </c>
      <c r="I459" s="331" t="str">
        <f>VLOOKUP($H459,'PHÂN CÔNG'!$B$7:$C$22,2,0)</f>
        <v>Đặng Duy Đồng</v>
      </c>
    </row>
    <row r="460" spans="1:9" ht="21" customHeight="1" x14ac:dyDescent="0.3">
      <c r="A460" s="329">
        <v>3</v>
      </c>
      <c r="B460" s="330" t="s">
        <v>1953</v>
      </c>
      <c r="C460" s="331" t="s">
        <v>1954</v>
      </c>
      <c r="D460" s="331" t="s">
        <v>1955</v>
      </c>
      <c r="E460" s="331" t="s">
        <v>1073</v>
      </c>
      <c r="F460" s="332" t="s">
        <v>1956</v>
      </c>
      <c r="G460" s="333" t="s">
        <v>1957</v>
      </c>
      <c r="H460" s="329" t="s">
        <v>187</v>
      </c>
      <c r="I460" s="331" t="str">
        <f>VLOOKUP($H460,'PHÂN CÔNG'!$B$7:$C$22,2,0)</f>
        <v>Đặng Duy Đồng</v>
      </c>
    </row>
    <row r="461" spans="1:9" ht="21" customHeight="1" x14ac:dyDescent="0.3">
      <c r="A461" s="329">
        <v>4</v>
      </c>
      <c r="B461" s="330" t="s">
        <v>1958</v>
      </c>
      <c r="C461" s="331" t="s">
        <v>1959</v>
      </c>
      <c r="D461" s="331" t="s">
        <v>1960</v>
      </c>
      <c r="E461" s="331" t="s">
        <v>1073</v>
      </c>
      <c r="F461" s="332" t="s">
        <v>817</v>
      </c>
      <c r="G461" s="333" t="s">
        <v>1961</v>
      </c>
      <c r="H461" s="329" t="s">
        <v>187</v>
      </c>
      <c r="I461" s="331" t="str">
        <f>VLOOKUP($H461,'PHÂN CÔNG'!$B$7:$C$22,2,0)</f>
        <v>Đặng Duy Đồng</v>
      </c>
    </row>
    <row r="462" spans="1:9" ht="21" customHeight="1" x14ac:dyDescent="0.3">
      <c r="A462" s="329">
        <v>5</v>
      </c>
      <c r="B462" s="330" t="s">
        <v>1962</v>
      </c>
      <c r="C462" s="331" t="s">
        <v>1963</v>
      </c>
      <c r="D462" s="331" t="s">
        <v>1964</v>
      </c>
      <c r="E462" s="331" t="s">
        <v>1073</v>
      </c>
      <c r="F462" s="332" t="s">
        <v>1965</v>
      </c>
      <c r="G462" s="333" t="s">
        <v>1966</v>
      </c>
      <c r="H462" s="329" t="s">
        <v>187</v>
      </c>
      <c r="I462" s="331" t="str">
        <f>VLOOKUP($H462,'PHÂN CÔNG'!$B$7:$C$22,2,0)</f>
        <v>Đặng Duy Đồng</v>
      </c>
    </row>
    <row r="463" spans="1:9" ht="21" customHeight="1" x14ac:dyDescent="0.3">
      <c r="A463" s="329">
        <v>6</v>
      </c>
      <c r="B463" s="330" t="s">
        <v>1967</v>
      </c>
      <c r="C463" s="331" t="s">
        <v>1968</v>
      </c>
      <c r="D463" s="331" t="s">
        <v>1964</v>
      </c>
      <c r="E463" s="331" t="s">
        <v>1073</v>
      </c>
      <c r="F463" s="332" t="s">
        <v>1384</v>
      </c>
      <c r="G463" s="333" t="s">
        <v>1969</v>
      </c>
      <c r="H463" s="329" t="s">
        <v>187</v>
      </c>
      <c r="I463" s="331" t="str">
        <f>VLOOKUP($H463,'PHÂN CÔNG'!$B$7:$C$22,2,0)</f>
        <v>Đặng Duy Đồng</v>
      </c>
    </row>
    <row r="464" spans="1:9" ht="21" customHeight="1" x14ac:dyDescent="0.3">
      <c r="A464" s="329">
        <v>7</v>
      </c>
      <c r="B464" s="330" t="s">
        <v>1970</v>
      </c>
      <c r="C464" s="331" t="s">
        <v>1971</v>
      </c>
      <c r="D464" s="331" t="s">
        <v>1964</v>
      </c>
      <c r="E464" s="331" t="s">
        <v>1073</v>
      </c>
      <c r="F464" s="332" t="s">
        <v>782</v>
      </c>
      <c r="G464" s="333" t="s">
        <v>1972</v>
      </c>
      <c r="H464" s="329" t="s">
        <v>187</v>
      </c>
      <c r="I464" s="331" t="str">
        <f>VLOOKUP($H464,'PHÂN CÔNG'!$B$7:$C$22,2,0)</f>
        <v>Đặng Duy Đồng</v>
      </c>
    </row>
    <row r="465" spans="1:9" ht="21" customHeight="1" x14ac:dyDescent="0.3">
      <c r="A465" s="329">
        <v>8</v>
      </c>
      <c r="B465" s="330" t="s">
        <v>1973</v>
      </c>
      <c r="C465" s="331" t="s">
        <v>1974</v>
      </c>
      <c r="D465" s="331" t="s">
        <v>1964</v>
      </c>
      <c r="E465" s="331" t="s">
        <v>1073</v>
      </c>
      <c r="F465" s="332" t="s">
        <v>1412</v>
      </c>
      <c r="G465" s="333" t="s">
        <v>1975</v>
      </c>
      <c r="H465" s="329" t="s">
        <v>187</v>
      </c>
      <c r="I465" s="331" t="str">
        <f>VLOOKUP($H465,'PHÂN CÔNG'!$B$7:$C$22,2,0)</f>
        <v>Đặng Duy Đồng</v>
      </c>
    </row>
    <row r="466" spans="1:9" ht="21" customHeight="1" x14ac:dyDescent="0.3">
      <c r="A466" s="329">
        <v>9</v>
      </c>
      <c r="B466" s="330" t="s">
        <v>1976</v>
      </c>
      <c r="C466" s="331" t="s">
        <v>1977</v>
      </c>
      <c r="D466" s="331" t="s">
        <v>1964</v>
      </c>
      <c r="E466" s="331" t="s">
        <v>1073</v>
      </c>
      <c r="F466" s="332" t="s">
        <v>344</v>
      </c>
      <c r="G466" s="333" t="s">
        <v>1978</v>
      </c>
      <c r="H466" s="329" t="s">
        <v>187</v>
      </c>
      <c r="I466" s="331" t="str">
        <f>VLOOKUP($H466,'PHÂN CÔNG'!$B$7:$C$22,2,0)</f>
        <v>Đặng Duy Đồng</v>
      </c>
    </row>
    <row r="467" spans="1:9" ht="21" customHeight="1" x14ac:dyDescent="0.3">
      <c r="A467" s="329">
        <v>10</v>
      </c>
      <c r="B467" s="330" t="s">
        <v>1979</v>
      </c>
      <c r="C467" s="331" t="s">
        <v>1980</v>
      </c>
      <c r="D467" s="331" t="s">
        <v>1964</v>
      </c>
      <c r="E467" s="331" t="s">
        <v>1073</v>
      </c>
      <c r="F467" s="332" t="s">
        <v>681</v>
      </c>
      <c r="G467" s="333" t="s">
        <v>1981</v>
      </c>
      <c r="H467" s="329" t="s">
        <v>187</v>
      </c>
      <c r="I467" s="331" t="str">
        <f>VLOOKUP($H467,'PHÂN CÔNG'!$B$7:$C$22,2,0)</f>
        <v>Đặng Duy Đồng</v>
      </c>
    </row>
    <row r="468" spans="1:9" ht="21" customHeight="1" x14ac:dyDescent="0.3">
      <c r="A468" s="329">
        <v>11</v>
      </c>
      <c r="B468" s="330" t="s">
        <v>1982</v>
      </c>
      <c r="C468" s="331" t="s">
        <v>1983</v>
      </c>
      <c r="D468" s="331" t="s">
        <v>1984</v>
      </c>
      <c r="E468" s="331" t="s">
        <v>1073</v>
      </c>
      <c r="F468" s="332" t="s">
        <v>1985</v>
      </c>
      <c r="G468" s="333" t="s">
        <v>1986</v>
      </c>
      <c r="H468" s="329" t="s">
        <v>187</v>
      </c>
      <c r="I468" s="331" t="str">
        <f>VLOOKUP($H468,'PHÂN CÔNG'!$B$7:$C$22,2,0)</f>
        <v>Đặng Duy Đồng</v>
      </c>
    </row>
    <row r="469" spans="1:9" ht="21" customHeight="1" x14ac:dyDescent="0.3">
      <c r="A469" s="329">
        <v>12</v>
      </c>
      <c r="B469" s="330" t="s">
        <v>1987</v>
      </c>
      <c r="C469" s="331" t="s">
        <v>1988</v>
      </c>
      <c r="D469" s="331" t="s">
        <v>1989</v>
      </c>
      <c r="E469" s="331" t="s">
        <v>1073</v>
      </c>
      <c r="F469" s="332" t="s">
        <v>1886</v>
      </c>
      <c r="G469" s="333" t="s">
        <v>1990</v>
      </c>
      <c r="H469" s="329" t="s">
        <v>187</v>
      </c>
      <c r="I469" s="331" t="str">
        <f>VLOOKUP($H469,'PHÂN CÔNG'!$B$7:$C$22,2,0)</f>
        <v>Đặng Duy Đồng</v>
      </c>
    </row>
    <row r="470" spans="1:9" ht="21" customHeight="1" x14ac:dyDescent="0.3">
      <c r="A470" s="329">
        <v>13</v>
      </c>
      <c r="B470" s="330" t="s">
        <v>1991</v>
      </c>
      <c r="C470" s="331" t="s">
        <v>1992</v>
      </c>
      <c r="D470" s="331" t="s">
        <v>1993</v>
      </c>
      <c r="E470" s="331" t="s">
        <v>1073</v>
      </c>
      <c r="F470" s="332" t="s">
        <v>644</v>
      </c>
      <c r="G470" s="333" t="s">
        <v>1994</v>
      </c>
      <c r="H470" s="329" t="s">
        <v>187</v>
      </c>
      <c r="I470" s="331" t="str">
        <f>VLOOKUP($H470,'PHÂN CÔNG'!$B$7:$C$22,2,0)</f>
        <v>Đặng Duy Đồng</v>
      </c>
    </row>
    <row r="471" spans="1:9" ht="21" customHeight="1" x14ac:dyDescent="0.3">
      <c r="A471" s="329">
        <v>14</v>
      </c>
      <c r="B471" s="330" t="s">
        <v>1995</v>
      </c>
      <c r="C471" s="331" t="s">
        <v>1996</v>
      </c>
      <c r="D471" s="331" t="s">
        <v>1993</v>
      </c>
      <c r="E471" s="331" t="s">
        <v>1073</v>
      </c>
      <c r="F471" s="332" t="s">
        <v>734</v>
      </c>
      <c r="G471" s="333" t="s">
        <v>1997</v>
      </c>
      <c r="H471" s="329" t="s">
        <v>187</v>
      </c>
      <c r="I471" s="331" t="str">
        <f>VLOOKUP($H471,'PHÂN CÔNG'!$B$7:$C$22,2,0)</f>
        <v>Đặng Duy Đồng</v>
      </c>
    </row>
    <row r="472" spans="1:9" ht="21" customHeight="1" x14ac:dyDescent="0.3">
      <c r="A472" s="329">
        <v>15</v>
      </c>
      <c r="B472" s="330" t="s">
        <v>1998</v>
      </c>
      <c r="C472" s="331" t="s">
        <v>1999</v>
      </c>
      <c r="D472" s="331" t="s">
        <v>2000</v>
      </c>
      <c r="E472" s="331" t="s">
        <v>1073</v>
      </c>
      <c r="F472" s="332" t="s">
        <v>599</v>
      </c>
      <c r="G472" s="333" t="s">
        <v>2001</v>
      </c>
      <c r="H472" s="329" t="s">
        <v>187</v>
      </c>
      <c r="I472" s="331" t="str">
        <f>VLOOKUP($H472,'PHÂN CÔNG'!$B$7:$C$22,2,0)</f>
        <v>Đặng Duy Đồng</v>
      </c>
    </row>
    <row r="473" spans="1:9" ht="21" customHeight="1" x14ac:dyDescent="0.3">
      <c r="A473" s="329">
        <v>16</v>
      </c>
      <c r="B473" s="330" t="s">
        <v>2002</v>
      </c>
      <c r="C473" s="331" t="s">
        <v>2003</v>
      </c>
      <c r="D473" s="331" t="s">
        <v>2000</v>
      </c>
      <c r="E473" s="331" t="s">
        <v>1073</v>
      </c>
      <c r="F473" s="332" t="s">
        <v>455</v>
      </c>
      <c r="G473" s="333" t="s">
        <v>2004</v>
      </c>
      <c r="H473" s="329" t="s">
        <v>187</v>
      </c>
      <c r="I473" s="331" t="str">
        <f>VLOOKUP($H473,'PHÂN CÔNG'!$B$7:$C$22,2,0)</f>
        <v>Đặng Duy Đồng</v>
      </c>
    </row>
    <row r="474" spans="1:9" ht="21" customHeight="1" x14ac:dyDescent="0.3">
      <c r="A474" s="329">
        <v>17</v>
      </c>
      <c r="B474" s="330" t="s">
        <v>2005</v>
      </c>
      <c r="C474" s="331" t="s">
        <v>2006</v>
      </c>
      <c r="D474" s="331" t="s">
        <v>2000</v>
      </c>
      <c r="E474" s="331" t="s">
        <v>1073</v>
      </c>
      <c r="F474" s="332" t="s">
        <v>812</v>
      </c>
      <c r="G474" s="333" t="s">
        <v>2007</v>
      </c>
      <c r="H474" s="329" t="s">
        <v>187</v>
      </c>
      <c r="I474" s="331" t="str">
        <f>VLOOKUP($H474,'PHÂN CÔNG'!$B$7:$C$22,2,0)</f>
        <v>Đặng Duy Đồng</v>
      </c>
    </row>
    <row r="475" spans="1:9" ht="21" customHeight="1" x14ac:dyDescent="0.3">
      <c r="A475" s="329">
        <v>18</v>
      </c>
      <c r="B475" s="330" t="s">
        <v>2008</v>
      </c>
      <c r="C475" s="331" t="s">
        <v>2009</v>
      </c>
      <c r="D475" s="331" t="s">
        <v>2000</v>
      </c>
      <c r="E475" s="331" t="s">
        <v>1073</v>
      </c>
      <c r="F475" s="332" t="s">
        <v>418</v>
      </c>
      <c r="G475" s="333" t="s">
        <v>2010</v>
      </c>
      <c r="H475" s="329" t="s">
        <v>187</v>
      </c>
      <c r="I475" s="331" t="str">
        <f>VLOOKUP($H475,'PHÂN CÔNG'!$B$7:$C$22,2,0)</f>
        <v>Đặng Duy Đồng</v>
      </c>
    </row>
    <row r="476" spans="1:9" ht="21" customHeight="1" x14ac:dyDescent="0.3">
      <c r="A476" s="329">
        <v>19</v>
      </c>
      <c r="B476" s="330" t="s">
        <v>2011</v>
      </c>
      <c r="C476" s="331" t="s">
        <v>2012</v>
      </c>
      <c r="D476" s="331" t="s">
        <v>2000</v>
      </c>
      <c r="E476" s="331" t="s">
        <v>1073</v>
      </c>
      <c r="F476" s="332" t="s">
        <v>2013</v>
      </c>
      <c r="G476" s="333" t="s">
        <v>2014</v>
      </c>
      <c r="H476" s="329" t="s">
        <v>187</v>
      </c>
      <c r="I476" s="331" t="str">
        <f>VLOOKUP($H476,'PHÂN CÔNG'!$B$7:$C$22,2,0)</f>
        <v>Đặng Duy Đồng</v>
      </c>
    </row>
    <row r="477" spans="1:9" ht="21" customHeight="1" x14ac:dyDescent="0.3">
      <c r="A477" s="329">
        <v>20</v>
      </c>
      <c r="B477" s="330" t="s">
        <v>2015</v>
      </c>
      <c r="C477" s="331" t="s">
        <v>2016</v>
      </c>
      <c r="D477" s="331" t="s">
        <v>2017</v>
      </c>
      <c r="E477" s="331" t="s">
        <v>1073</v>
      </c>
      <c r="F477" s="332" t="s">
        <v>290</v>
      </c>
      <c r="G477" s="333" t="s">
        <v>2018</v>
      </c>
      <c r="H477" s="329" t="s">
        <v>187</v>
      </c>
      <c r="I477" s="331" t="str">
        <f>VLOOKUP($H477,'PHÂN CÔNG'!$B$7:$C$22,2,0)</f>
        <v>Đặng Duy Đồng</v>
      </c>
    </row>
    <row r="478" spans="1:9" ht="21" customHeight="1" x14ac:dyDescent="0.3">
      <c r="A478" s="329">
        <v>21</v>
      </c>
      <c r="B478" s="330" t="s">
        <v>2019</v>
      </c>
      <c r="C478" s="331" t="s">
        <v>2020</v>
      </c>
      <c r="D478" s="331" t="s">
        <v>2021</v>
      </c>
      <c r="E478" s="331" t="s">
        <v>1073</v>
      </c>
      <c r="F478" s="332" t="s">
        <v>1696</v>
      </c>
      <c r="G478" s="333" t="s">
        <v>2022</v>
      </c>
      <c r="H478" s="329" t="s">
        <v>187</v>
      </c>
      <c r="I478" s="331" t="str">
        <f>VLOOKUP($H478,'PHÂN CÔNG'!$B$7:$C$22,2,0)</f>
        <v>Đặng Duy Đồng</v>
      </c>
    </row>
    <row r="479" spans="1:9" ht="21" customHeight="1" x14ac:dyDescent="0.3">
      <c r="A479" s="329">
        <v>22</v>
      </c>
      <c r="B479" s="330" t="s">
        <v>2023</v>
      </c>
      <c r="C479" s="331" t="s">
        <v>2024</v>
      </c>
      <c r="D479" s="331" t="s">
        <v>2021</v>
      </c>
      <c r="E479" s="331" t="s">
        <v>1073</v>
      </c>
      <c r="F479" s="332" t="s">
        <v>2025</v>
      </c>
      <c r="G479" s="333" t="s">
        <v>2026</v>
      </c>
      <c r="H479" s="329" t="s">
        <v>187</v>
      </c>
      <c r="I479" s="331" t="str">
        <f>VLOOKUP($H479,'PHÂN CÔNG'!$B$7:$C$22,2,0)</f>
        <v>Đặng Duy Đồng</v>
      </c>
    </row>
    <row r="480" spans="1:9" ht="21" customHeight="1" x14ac:dyDescent="0.3">
      <c r="A480" s="329">
        <v>23</v>
      </c>
      <c r="B480" s="330" t="s">
        <v>2027</v>
      </c>
      <c r="C480" s="331" t="s">
        <v>2028</v>
      </c>
      <c r="D480" s="331" t="s">
        <v>2021</v>
      </c>
      <c r="E480" s="331" t="s">
        <v>1073</v>
      </c>
      <c r="F480" s="332" t="s">
        <v>1136</v>
      </c>
      <c r="G480" s="333" t="s">
        <v>2029</v>
      </c>
      <c r="H480" s="329" t="s">
        <v>187</v>
      </c>
      <c r="I480" s="331" t="str">
        <f>VLOOKUP($H480,'PHÂN CÔNG'!$B$7:$C$22,2,0)</f>
        <v>Đặng Duy Đồng</v>
      </c>
    </row>
    <row r="481" spans="1:9" ht="21" customHeight="1" x14ac:dyDescent="0.3">
      <c r="A481" s="329">
        <v>24</v>
      </c>
      <c r="B481" s="330" t="s">
        <v>2030</v>
      </c>
      <c r="C481" s="331" t="s">
        <v>2031</v>
      </c>
      <c r="D481" s="331" t="s">
        <v>2021</v>
      </c>
      <c r="E481" s="331" t="s">
        <v>1073</v>
      </c>
      <c r="F481" s="332" t="s">
        <v>352</v>
      </c>
      <c r="G481" s="333" t="s">
        <v>2032</v>
      </c>
      <c r="H481" s="329" t="s">
        <v>187</v>
      </c>
      <c r="I481" s="331" t="str">
        <f>VLOOKUP($H481,'PHÂN CÔNG'!$B$7:$C$22,2,0)</f>
        <v>Đặng Duy Đồng</v>
      </c>
    </row>
    <row r="482" spans="1:9" ht="21" customHeight="1" x14ac:dyDescent="0.3">
      <c r="A482" s="329">
        <v>25</v>
      </c>
      <c r="B482" s="330" t="s">
        <v>2033</v>
      </c>
      <c r="C482" s="331" t="s">
        <v>2034</v>
      </c>
      <c r="D482" s="331" t="s">
        <v>2035</v>
      </c>
      <c r="E482" s="331" t="s">
        <v>1073</v>
      </c>
      <c r="F482" s="332" t="s">
        <v>1544</v>
      </c>
      <c r="G482" s="333" t="s">
        <v>2036</v>
      </c>
      <c r="H482" s="329" t="s">
        <v>187</v>
      </c>
      <c r="I482" s="331" t="str">
        <f>VLOOKUP($H482,'PHÂN CÔNG'!$B$7:$C$22,2,0)</f>
        <v>Đặng Duy Đồng</v>
      </c>
    </row>
    <row r="483" spans="1:9" ht="21" customHeight="1" x14ac:dyDescent="0.3">
      <c r="A483" s="329">
        <v>26</v>
      </c>
      <c r="B483" s="330" t="s">
        <v>2037</v>
      </c>
      <c r="C483" s="331" t="s">
        <v>2038</v>
      </c>
      <c r="D483" s="331" t="s">
        <v>2035</v>
      </c>
      <c r="E483" s="331" t="s">
        <v>1073</v>
      </c>
      <c r="F483" s="332" t="s">
        <v>290</v>
      </c>
      <c r="G483" s="333" t="s">
        <v>2039</v>
      </c>
      <c r="H483" s="329" t="s">
        <v>187</v>
      </c>
      <c r="I483" s="331" t="str">
        <f>VLOOKUP($H483,'PHÂN CÔNG'!$B$7:$C$22,2,0)</f>
        <v>Đặng Duy Đồng</v>
      </c>
    </row>
    <row r="484" spans="1:9" ht="21" customHeight="1" x14ac:dyDescent="0.3">
      <c r="A484" s="329">
        <v>27</v>
      </c>
      <c r="B484" s="330" t="s">
        <v>2040</v>
      </c>
      <c r="C484" s="331" t="s">
        <v>2041</v>
      </c>
      <c r="D484" s="331" t="s">
        <v>2042</v>
      </c>
      <c r="E484" s="331" t="s">
        <v>1073</v>
      </c>
      <c r="F484" s="332" t="s">
        <v>644</v>
      </c>
      <c r="G484" s="333" t="s">
        <v>2043</v>
      </c>
      <c r="H484" s="329" t="s">
        <v>187</v>
      </c>
      <c r="I484" s="331" t="str">
        <f>VLOOKUP($H484,'PHÂN CÔNG'!$B$7:$C$22,2,0)</f>
        <v>Đặng Duy Đồng</v>
      </c>
    </row>
    <row r="485" spans="1:9" ht="21" customHeight="1" x14ac:dyDescent="0.3">
      <c r="A485" s="329">
        <v>28</v>
      </c>
      <c r="B485" s="330" t="s">
        <v>2044</v>
      </c>
      <c r="C485" s="331" t="s">
        <v>2045</v>
      </c>
      <c r="D485" s="331" t="s">
        <v>2042</v>
      </c>
      <c r="E485" s="331" t="s">
        <v>1073</v>
      </c>
      <c r="F485" s="332" t="s">
        <v>2046</v>
      </c>
      <c r="G485" s="333" t="s">
        <v>2047</v>
      </c>
      <c r="H485" s="329" t="s">
        <v>187</v>
      </c>
      <c r="I485" s="331" t="str">
        <f>VLOOKUP($H485,'PHÂN CÔNG'!$B$7:$C$22,2,0)</f>
        <v>Đặng Duy Đồng</v>
      </c>
    </row>
    <row r="486" spans="1:9" ht="21" customHeight="1" x14ac:dyDescent="0.3">
      <c r="A486" s="329">
        <v>29</v>
      </c>
      <c r="B486" s="330" t="s">
        <v>2048</v>
      </c>
      <c r="C486" s="331" t="s">
        <v>2049</v>
      </c>
      <c r="D486" s="331" t="s">
        <v>2050</v>
      </c>
      <c r="E486" s="331" t="s">
        <v>1073</v>
      </c>
      <c r="F486" s="332" t="s">
        <v>737</v>
      </c>
      <c r="G486" s="333" t="s">
        <v>2051</v>
      </c>
      <c r="H486" s="329" t="s">
        <v>187</v>
      </c>
      <c r="I486" s="331" t="str">
        <f>VLOOKUP($H486,'PHÂN CÔNG'!$B$7:$C$22,2,0)</f>
        <v>Đặng Duy Đồng</v>
      </c>
    </row>
    <row r="487" spans="1:9" ht="21" customHeight="1" x14ac:dyDescent="0.3">
      <c r="A487" s="329">
        <v>30</v>
      </c>
      <c r="B487" s="330" t="s">
        <v>2052</v>
      </c>
      <c r="C487" s="331" t="s">
        <v>2053</v>
      </c>
      <c r="D487" s="331" t="s">
        <v>2050</v>
      </c>
      <c r="E487" s="331" t="s">
        <v>1073</v>
      </c>
      <c r="F487" s="332" t="s">
        <v>840</v>
      </c>
      <c r="G487" s="333" t="s">
        <v>2054</v>
      </c>
      <c r="H487" s="329" t="s">
        <v>187</v>
      </c>
      <c r="I487" s="331" t="str">
        <f>VLOOKUP($H487,'PHÂN CÔNG'!$B$7:$C$22,2,0)</f>
        <v>Đặng Duy Đồng</v>
      </c>
    </row>
    <row r="488" spans="1:9" ht="21" customHeight="1" x14ac:dyDescent="0.3">
      <c r="A488" s="329">
        <v>31</v>
      </c>
      <c r="B488" s="330" t="s">
        <v>2055</v>
      </c>
      <c r="C488" s="331" t="s">
        <v>2056</v>
      </c>
      <c r="D488" s="331" t="s">
        <v>1493</v>
      </c>
      <c r="E488" s="331" t="s">
        <v>1073</v>
      </c>
      <c r="F488" s="332" t="s">
        <v>1512</v>
      </c>
      <c r="G488" s="333" t="s">
        <v>2057</v>
      </c>
      <c r="H488" s="329" t="s">
        <v>187</v>
      </c>
      <c r="I488" s="331" t="str">
        <f>VLOOKUP($H488,'PHÂN CÔNG'!$B$7:$C$22,2,0)</f>
        <v>Đặng Duy Đồng</v>
      </c>
    </row>
    <row r="489" spans="1:9" ht="21" customHeight="1" x14ac:dyDescent="0.3">
      <c r="A489" s="329">
        <v>32</v>
      </c>
      <c r="B489" s="330" t="s">
        <v>2058</v>
      </c>
      <c r="C489" s="331" t="s">
        <v>2059</v>
      </c>
      <c r="D489" s="331" t="s">
        <v>2060</v>
      </c>
      <c r="E489" s="331" t="s">
        <v>1073</v>
      </c>
      <c r="F489" s="332" t="s">
        <v>484</v>
      </c>
      <c r="G489" s="333" t="s">
        <v>2061</v>
      </c>
      <c r="H489" s="329" t="s">
        <v>187</v>
      </c>
      <c r="I489" s="331" t="str">
        <f>VLOOKUP($H489,'PHÂN CÔNG'!$B$7:$C$22,2,0)</f>
        <v>Đặng Duy Đồng</v>
      </c>
    </row>
    <row r="490" spans="1:9" ht="21" customHeight="1" x14ac:dyDescent="0.3">
      <c r="A490" s="329">
        <v>33</v>
      </c>
      <c r="B490" s="330" t="s">
        <v>2062</v>
      </c>
      <c r="C490" s="331" t="s">
        <v>2063</v>
      </c>
      <c r="D490" s="331" t="s">
        <v>2064</v>
      </c>
      <c r="E490" s="331" t="s">
        <v>1073</v>
      </c>
      <c r="F490" s="332" t="s">
        <v>1544</v>
      </c>
      <c r="G490" s="333" t="s">
        <v>2065</v>
      </c>
      <c r="H490" s="329" t="s">
        <v>187</v>
      </c>
      <c r="I490" s="331" t="str">
        <f>VLOOKUP($H490,'PHÂN CÔNG'!$B$7:$C$22,2,0)</f>
        <v>Đặng Duy Đồng</v>
      </c>
    </row>
    <row r="491" spans="1:9" ht="21" customHeight="1" x14ac:dyDescent="0.3">
      <c r="A491" s="329">
        <v>34</v>
      </c>
      <c r="B491" s="330" t="s">
        <v>2066</v>
      </c>
      <c r="C491" s="331" t="s">
        <v>2067</v>
      </c>
      <c r="D491" s="331" t="s">
        <v>2068</v>
      </c>
      <c r="E491" s="331" t="s">
        <v>1073</v>
      </c>
      <c r="F491" s="332" t="s">
        <v>790</v>
      </c>
      <c r="G491" s="333" t="s">
        <v>2069</v>
      </c>
      <c r="H491" s="329" t="s">
        <v>187</v>
      </c>
      <c r="I491" s="331" t="str">
        <f>VLOOKUP($H491,'PHÂN CÔNG'!$B$7:$C$22,2,0)</f>
        <v>Đặng Duy Đồng</v>
      </c>
    </row>
    <row r="492" spans="1:9" ht="21" customHeight="1" x14ac:dyDescent="0.3">
      <c r="A492" s="329">
        <v>35</v>
      </c>
      <c r="B492" s="330" t="s">
        <v>2070</v>
      </c>
      <c r="C492" s="331" t="s">
        <v>2071</v>
      </c>
      <c r="D492" s="331" t="s">
        <v>2068</v>
      </c>
      <c r="E492" s="331" t="s">
        <v>1073</v>
      </c>
      <c r="F492" s="332" t="s">
        <v>2072</v>
      </c>
      <c r="G492" s="333" t="s">
        <v>2073</v>
      </c>
      <c r="H492" s="329" t="s">
        <v>187</v>
      </c>
      <c r="I492" s="331" t="str">
        <f>VLOOKUP($H492,'PHÂN CÔNG'!$B$7:$C$22,2,0)</f>
        <v>Đặng Duy Đồng</v>
      </c>
    </row>
    <row r="493" spans="1:9" ht="21" customHeight="1" x14ac:dyDescent="0.3">
      <c r="A493" s="329">
        <v>36</v>
      </c>
      <c r="B493" s="330" t="s">
        <v>2074</v>
      </c>
      <c r="C493" s="331" t="s">
        <v>2075</v>
      </c>
      <c r="D493" s="331" t="s">
        <v>2076</v>
      </c>
      <c r="E493" s="331" t="s">
        <v>1073</v>
      </c>
      <c r="F493" s="332" t="s">
        <v>2077</v>
      </c>
      <c r="G493" s="333" t="s">
        <v>2078</v>
      </c>
      <c r="H493" s="329" t="s">
        <v>187</v>
      </c>
      <c r="I493" s="331" t="str">
        <f>VLOOKUP($H493,'PHÂN CÔNG'!$B$7:$C$22,2,0)</f>
        <v>Đặng Duy Đồng</v>
      </c>
    </row>
    <row r="494" spans="1:9" ht="21" customHeight="1" x14ac:dyDescent="0.3">
      <c r="A494" s="329">
        <v>37</v>
      </c>
      <c r="B494" s="330" t="s">
        <v>2079</v>
      </c>
      <c r="C494" s="331" t="s">
        <v>2080</v>
      </c>
      <c r="D494" s="331" t="s">
        <v>2076</v>
      </c>
      <c r="E494" s="331" t="s">
        <v>1073</v>
      </c>
      <c r="F494" s="332" t="s">
        <v>640</v>
      </c>
      <c r="G494" s="333" t="s">
        <v>2081</v>
      </c>
      <c r="H494" s="329" t="s">
        <v>187</v>
      </c>
      <c r="I494" s="331" t="str">
        <f>VLOOKUP($H494,'PHÂN CÔNG'!$B$7:$C$22,2,0)</f>
        <v>Đặng Duy Đồng</v>
      </c>
    </row>
    <row r="495" spans="1:9" ht="21" customHeight="1" x14ac:dyDescent="0.3">
      <c r="A495" s="329">
        <v>38</v>
      </c>
      <c r="B495" s="330" t="s">
        <v>2082</v>
      </c>
      <c r="C495" s="331" t="s">
        <v>2083</v>
      </c>
      <c r="D495" s="331" t="s">
        <v>2084</v>
      </c>
      <c r="E495" s="331" t="s">
        <v>1073</v>
      </c>
      <c r="F495" s="332" t="s">
        <v>840</v>
      </c>
      <c r="G495" s="333" t="s">
        <v>2085</v>
      </c>
      <c r="H495" s="329" t="s">
        <v>187</v>
      </c>
      <c r="I495" s="331" t="str">
        <f>VLOOKUP($H495,'PHÂN CÔNG'!$B$7:$C$22,2,0)</f>
        <v>Đặng Duy Đồng</v>
      </c>
    </row>
    <row r="496" spans="1:9" ht="21" customHeight="1" x14ac:dyDescent="0.3">
      <c r="A496" s="329">
        <v>39</v>
      </c>
      <c r="B496" s="330" t="s">
        <v>2086</v>
      </c>
      <c r="C496" s="331" t="s">
        <v>2087</v>
      </c>
      <c r="D496" s="331" t="s">
        <v>2084</v>
      </c>
      <c r="E496" s="331" t="s">
        <v>1073</v>
      </c>
      <c r="F496" s="332" t="s">
        <v>2088</v>
      </c>
      <c r="G496" s="333" t="s">
        <v>2089</v>
      </c>
      <c r="H496" s="329" t="s">
        <v>187</v>
      </c>
      <c r="I496" s="331" t="str">
        <f>VLOOKUP($H496,'PHÂN CÔNG'!$B$7:$C$22,2,0)</f>
        <v>Đặng Duy Đồng</v>
      </c>
    </row>
    <row r="497" spans="1:9" ht="21" customHeight="1" x14ac:dyDescent="0.3">
      <c r="A497" s="329">
        <v>40</v>
      </c>
      <c r="B497" s="330" t="s">
        <v>2090</v>
      </c>
      <c r="C497" s="331" t="s">
        <v>1533</v>
      </c>
      <c r="D497" s="331" t="s">
        <v>2084</v>
      </c>
      <c r="E497" s="331" t="s">
        <v>1073</v>
      </c>
      <c r="F497" s="332" t="s">
        <v>1254</v>
      </c>
      <c r="G497" s="333" t="s">
        <v>2091</v>
      </c>
      <c r="H497" s="329" t="s">
        <v>187</v>
      </c>
      <c r="I497" s="331" t="str">
        <f>VLOOKUP($H497,'PHÂN CÔNG'!$B$7:$C$22,2,0)</f>
        <v>Đặng Duy Đồng</v>
      </c>
    </row>
    <row r="498" spans="1:9" ht="21" customHeight="1" x14ac:dyDescent="0.3">
      <c r="A498" s="329">
        <v>41</v>
      </c>
      <c r="B498" s="330" t="s">
        <v>2092</v>
      </c>
      <c r="C498" s="331" t="s">
        <v>2093</v>
      </c>
      <c r="D498" s="331" t="s">
        <v>2084</v>
      </c>
      <c r="E498" s="331" t="s">
        <v>1073</v>
      </c>
      <c r="F498" s="332" t="s">
        <v>2094</v>
      </c>
      <c r="G498" s="333" t="s">
        <v>2095</v>
      </c>
      <c r="H498" s="329" t="s">
        <v>187</v>
      </c>
      <c r="I498" s="331" t="str">
        <f>VLOOKUP($H498,'PHÂN CÔNG'!$B$7:$C$22,2,0)</f>
        <v>Đặng Duy Đồng</v>
      </c>
    </row>
    <row r="499" spans="1:9" ht="21" customHeight="1" x14ac:dyDescent="0.3">
      <c r="A499" s="329">
        <v>42</v>
      </c>
      <c r="B499" s="330" t="s">
        <v>2096</v>
      </c>
      <c r="C499" s="331" t="s">
        <v>2097</v>
      </c>
      <c r="D499" s="331" t="s">
        <v>2084</v>
      </c>
      <c r="E499" s="331" t="s">
        <v>1073</v>
      </c>
      <c r="F499" s="332" t="s">
        <v>1204</v>
      </c>
      <c r="G499" s="333" t="s">
        <v>2098</v>
      </c>
      <c r="H499" s="329" t="s">
        <v>187</v>
      </c>
      <c r="I499" s="331" t="str">
        <f>VLOOKUP($H499,'PHÂN CÔNG'!$B$7:$C$22,2,0)</f>
        <v>Đặng Duy Đồng</v>
      </c>
    </row>
    <row r="500" spans="1:9" ht="21" customHeight="1" x14ac:dyDescent="0.3">
      <c r="A500" s="329">
        <v>43</v>
      </c>
      <c r="B500" s="330" t="s">
        <v>2099</v>
      </c>
      <c r="C500" s="331" t="s">
        <v>2100</v>
      </c>
      <c r="D500" s="331" t="s">
        <v>2084</v>
      </c>
      <c r="E500" s="331" t="s">
        <v>1073</v>
      </c>
      <c r="F500" s="332" t="s">
        <v>2101</v>
      </c>
      <c r="G500" s="333" t="s">
        <v>2102</v>
      </c>
      <c r="H500" s="329" t="s">
        <v>187</v>
      </c>
      <c r="I500" s="331" t="str">
        <f>VLOOKUP($H500,'PHÂN CÔNG'!$B$7:$C$22,2,0)</f>
        <v>Đặng Duy Đồng</v>
      </c>
    </row>
    <row r="501" spans="1:9" ht="21" customHeight="1" x14ac:dyDescent="0.3">
      <c r="A501" s="329">
        <v>44</v>
      </c>
      <c r="B501" s="330" t="s">
        <v>2103</v>
      </c>
      <c r="C501" s="331" t="s">
        <v>2104</v>
      </c>
      <c r="D501" s="331" t="s">
        <v>2084</v>
      </c>
      <c r="E501" s="331" t="s">
        <v>1073</v>
      </c>
      <c r="F501" s="332" t="s">
        <v>1097</v>
      </c>
      <c r="G501" s="333" t="s">
        <v>2105</v>
      </c>
      <c r="H501" s="329" t="s">
        <v>187</v>
      </c>
      <c r="I501" s="331" t="str">
        <f>VLOOKUP($H501,'PHÂN CÔNG'!$B$7:$C$22,2,0)</f>
        <v>Đặng Duy Đồng</v>
      </c>
    </row>
    <row r="502" spans="1:9" ht="21" customHeight="1" x14ac:dyDescent="0.3">
      <c r="A502" s="329">
        <v>45</v>
      </c>
      <c r="B502" s="330" t="s">
        <v>2106</v>
      </c>
      <c r="C502" s="331" t="s">
        <v>2107</v>
      </c>
      <c r="D502" s="331" t="s">
        <v>2108</v>
      </c>
      <c r="E502" s="331" t="s">
        <v>1073</v>
      </c>
      <c r="F502" s="332" t="s">
        <v>1696</v>
      </c>
      <c r="G502" s="333" t="s">
        <v>2109</v>
      </c>
      <c r="H502" s="329" t="s">
        <v>187</v>
      </c>
      <c r="I502" s="331" t="str">
        <f>VLOOKUP($H502,'PHÂN CÔNG'!$B$7:$C$22,2,0)</f>
        <v>Đặng Duy Đồng</v>
      </c>
    </row>
    <row r="503" spans="1:9" ht="21" customHeight="1" x14ac:dyDescent="0.3">
      <c r="A503" s="329">
        <v>46</v>
      </c>
      <c r="B503" s="330" t="s">
        <v>2110</v>
      </c>
      <c r="C503" s="331" t="s">
        <v>2111</v>
      </c>
      <c r="D503" s="331" t="s">
        <v>2112</v>
      </c>
      <c r="E503" s="331" t="s">
        <v>1073</v>
      </c>
      <c r="F503" s="332" t="s">
        <v>2113</v>
      </c>
      <c r="G503" s="333" t="s">
        <v>2114</v>
      </c>
      <c r="H503" s="329" t="s">
        <v>187</v>
      </c>
      <c r="I503" s="331" t="str">
        <f>VLOOKUP($H503,'PHÂN CÔNG'!$B$7:$C$22,2,0)</f>
        <v>Đặng Duy Đồng</v>
      </c>
    </row>
    <row r="504" spans="1:9" ht="21" customHeight="1" x14ac:dyDescent="0.3">
      <c r="A504" s="329">
        <v>47</v>
      </c>
      <c r="B504" s="330" t="s">
        <v>2115</v>
      </c>
      <c r="C504" s="331" t="s">
        <v>2116</v>
      </c>
      <c r="D504" s="331" t="s">
        <v>2117</v>
      </c>
      <c r="E504" s="331" t="s">
        <v>1073</v>
      </c>
      <c r="F504" s="332" t="s">
        <v>2118</v>
      </c>
      <c r="G504" s="333" t="s">
        <v>2119</v>
      </c>
      <c r="H504" s="329" t="s">
        <v>187</v>
      </c>
      <c r="I504" s="331" t="str">
        <f>VLOOKUP($H504,'PHÂN CÔNG'!$B$7:$C$22,2,0)</f>
        <v>Đặng Duy Đồng</v>
      </c>
    </row>
    <row r="505" spans="1:9" x14ac:dyDescent="0.3">
      <c r="A505" s="334"/>
      <c r="B505" s="335"/>
      <c r="C505" s="335"/>
      <c r="D505" s="335"/>
      <c r="E505" s="335"/>
      <c r="F505" s="335"/>
      <c r="G505" s="335"/>
      <c r="H505" s="335"/>
      <c r="I505" s="336"/>
    </row>
  </sheetData>
  <mergeCells count="1">
    <mergeCell ref="A4:I4"/>
  </mergeCells>
  <phoneticPr fontId="1"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Q33"/>
  <sheetViews>
    <sheetView topLeftCell="A6" zoomScale="40" zoomScaleNormal="40" zoomScaleSheetLayoutView="70" workbookViewId="0">
      <selection activeCell="H21" sqref="H21"/>
    </sheetView>
  </sheetViews>
  <sheetFormatPr defaultColWidth="9.109375" defaultRowHeight="18" x14ac:dyDescent="0.35"/>
  <cols>
    <col min="1" max="1" width="9.109375" style="78"/>
    <col min="2" max="2" width="10.44140625" style="109" customWidth="1"/>
    <col min="3" max="3" width="4.88671875" style="79" customWidth="1"/>
    <col min="4" max="9" width="4.109375" style="79" bestFit="1" customWidth="1"/>
    <col min="10" max="10" width="67.88671875" style="79" customWidth="1"/>
    <col min="11" max="12" width="59.44140625" style="79" customWidth="1"/>
    <col min="13" max="13" width="17.88671875" style="79" customWidth="1"/>
    <col min="14" max="16384" width="9.109375" style="79"/>
  </cols>
  <sheetData>
    <row r="1" spans="1:15" ht="39" customHeight="1" x14ac:dyDescent="0.25">
      <c r="B1" s="351" t="s">
        <v>43</v>
      </c>
      <c r="C1" s="351"/>
      <c r="D1" s="351"/>
      <c r="E1" s="351"/>
      <c r="F1" s="351"/>
      <c r="G1" s="351"/>
      <c r="H1" s="351"/>
      <c r="I1" s="351"/>
      <c r="J1" s="351"/>
      <c r="K1" s="351"/>
      <c r="L1" s="351"/>
      <c r="M1" s="351"/>
    </row>
    <row r="2" spans="1:15" s="86" customFormat="1" ht="24" customHeight="1" x14ac:dyDescent="0.4">
      <c r="A2" s="80" t="s">
        <v>103</v>
      </c>
      <c r="B2" s="81"/>
      <c r="C2" s="82" t="s">
        <v>0</v>
      </c>
      <c r="D2" s="82" t="s">
        <v>1</v>
      </c>
      <c r="E2" s="82" t="s">
        <v>2</v>
      </c>
      <c r="F2" s="82" t="s">
        <v>3</v>
      </c>
      <c r="G2" s="82" t="s">
        <v>4</v>
      </c>
      <c r="H2" s="82" t="s">
        <v>5</v>
      </c>
      <c r="I2" s="82" t="s">
        <v>6</v>
      </c>
      <c r="J2" s="83" t="s">
        <v>7</v>
      </c>
      <c r="K2" s="84"/>
      <c r="L2" s="84"/>
      <c r="M2" s="85"/>
    </row>
    <row r="3" spans="1:15" ht="124.95" customHeight="1" x14ac:dyDescent="0.25">
      <c r="A3" s="87"/>
      <c r="B3" s="88" t="s">
        <v>0</v>
      </c>
      <c r="C3" s="353" t="s">
        <v>46</v>
      </c>
      <c r="D3" s="354"/>
      <c r="E3" s="354"/>
      <c r="F3" s="354"/>
      <c r="G3" s="354"/>
      <c r="H3" s="354"/>
      <c r="I3" s="354"/>
      <c r="J3" s="354"/>
      <c r="K3" s="354"/>
      <c r="L3" s="355"/>
      <c r="M3" s="89"/>
    </row>
    <row r="4" spans="1:15" ht="124.95" customHeight="1" x14ac:dyDescent="0.25">
      <c r="A4" s="87"/>
      <c r="B4" s="90" t="s">
        <v>1</v>
      </c>
      <c r="C4" s="91"/>
      <c r="D4" s="358" t="s">
        <v>48</v>
      </c>
      <c r="E4" s="358"/>
      <c r="F4" s="358"/>
      <c r="G4" s="358"/>
      <c r="H4" s="358"/>
      <c r="I4" s="358"/>
      <c r="J4" s="358"/>
      <c r="K4" s="92" t="s">
        <v>12</v>
      </c>
      <c r="L4" s="92" t="s">
        <v>13</v>
      </c>
      <c r="M4" s="356" t="s">
        <v>97</v>
      </c>
      <c r="N4" s="93"/>
      <c r="O4" s="93"/>
    </row>
    <row r="5" spans="1:15" ht="124.95" customHeight="1" x14ac:dyDescent="0.25">
      <c r="A5" s="87"/>
      <c r="B5" s="90" t="s">
        <v>2</v>
      </c>
      <c r="C5" s="91"/>
      <c r="D5" s="91"/>
      <c r="E5" s="358" t="s">
        <v>47</v>
      </c>
      <c r="F5" s="352"/>
      <c r="G5" s="352"/>
      <c r="H5" s="352"/>
      <c r="I5" s="352"/>
      <c r="J5" s="352"/>
      <c r="K5" s="92" t="s">
        <v>58</v>
      </c>
      <c r="L5" s="92" t="s">
        <v>14</v>
      </c>
      <c r="M5" s="357"/>
    </row>
    <row r="6" spans="1:15" ht="124.95" customHeight="1" x14ac:dyDescent="0.25">
      <c r="A6" s="87"/>
      <c r="B6" s="94" t="s">
        <v>3</v>
      </c>
      <c r="C6" s="91"/>
      <c r="D6" s="91"/>
      <c r="E6" s="91"/>
      <c r="F6" s="358" t="s">
        <v>50</v>
      </c>
      <c r="G6" s="352"/>
      <c r="H6" s="352"/>
      <c r="I6" s="352"/>
      <c r="J6" s="352"/>
      <c r="K6" s="92" t="s">
        <v>15</v>
      </c>
      <c r="L6" s="92" t="s">
        <v>17</v>
      </c>
      <c r="M6" s="356" t="s">
        <v>98</v>
      </c>
    </row>
    <row r="7" spans="1:15" ht="124.95" customHeight="1" x14ac:dyDescent="0.25">
      <c r="A7" s="87"/>
      <c r="B7" s="94" t="s">
        <v>4</v>
      </c>
      <c r="C7" s="91"/>
      <c r="D7" s="91"/>
      <c r="E7" s="91"/>
      <c r="F7" s="91"/>
      <c r="G7" s="358" t="s">
        <v>49</v>
      </c>
      <c r="H7" s="352"/>
      <c r="I7" s="352"/>
      <c r="J7" s="352"/>
      <c r="K7" s="92" t="s">
        <v>16</v>
      </c>
      <c r="L7" s="92" t="s">
        <v>18</v>
      </c>
      <c r="M7" s="357"/>
    </row>
    <row r="8" spans="1:15" ht="124.95" customHeight="1" x14ac:dyDescent="0.25">
      <c r="A8" s="87"/>
      <c r="B8" s="95" t="s">
        <v>5</v>
      </c>
      <c r="C8" s="91"/>
      <c r="D8" s="91"/>
      <c r="E8" s="91"/>
      <c r="F8" s="91"/>
      <c r="G8" s="91"/>
      <c r="H8" s="358" t="s">
        <v>51</v>
      </c>
      <c r="I8" s="352"/>
      <c r="J8" s="352"/>
      <c r="K8" s="92" t="s">
        <v>59</v>
      </c>
      <c r="L8" s="92" t="s">
        <v>19</v>
      </c>
      <c r="M8" s="356" t="s">
        <v>99</v>
      </c>
    </row>
    <row r="9" spans="1:15" ht="124.95" customHeight="1" x14ac:dyDescent="0.25">
      <c r="A9" s="87"/>
      <c r="B9" s="95" t="s">
        <v>6</v>
      </c>
      <c r="C9" s="91"/>
      <c r="D9" s="91"/>
      <c r="E9" s="91"/>
      <c r="F9" s="91"/>
      <c r="G9" s="91"/>
      <c r="H9" s="91"/>
      <c r="I9" s="358" t="s">
        <v>52</v>
      </c>
      <c r="J9" s="352"/>
      <c r="K9" s="92" t="s">
        <v>60</v>
      </c>
      <c r="L9" s="92" t="s">
        <v>20</v>
      </c>
      <c r="M9" s="357"/>
    </row>
    <row r="10" spans="1:15" ht="21" x14ac:dyDescent="0.4">
      <c r="A10" s="87"/>
      <c r="B10" s="81"/>
      <c r="C10" s="82" t="s">
        <v>0</v>
      </c>
      <c r="D10" s="82" t="s">
        <v>1</v>
      </c>
      <c r="E10" s="82" t="s">
        <v>2</v>
      </c>
      <c r="F10" s="82" t="s">
        <v>3</v>
      </c>
      <c r="G10" s="82" t="s">
        <v>4</v>
      </c>
      <c r="H10" s="82" t="s">
        <v>5</v>
      </c>
      <c r="I10" s="82" t="s">
        <v>6</v>
      </c>
      <c r="J10" s="83" t="s">
        <v>7</v>
      </c>
      <c r="K10" s="84"/>
      <c r="L10" s="84"/>
      <c r="M10" s="89"/>
    </row>
    <row r="11" spans="1:15" ht="124.2" customHeight="1" x14ac:dyDescent="0.25">
      <c r="A11" s="87"/>
      <c r="B11" s="96" t="s">
        <v>0</v>
      </c>
      <c r="C11" s="358" t="s">
        <v>53</v>
      </c>
      <c r="D11" s="352"/>
      <c r="E11" s="352"/>
      <c r="F11" s="352"/>
      <c r="G11" s="352"/>
      <c r="H11" s="352"/>
      <c r="I11" s="352"/>
      <c r="J11" s="352"/>
      <c r="K11" s="92" t="s">
        <v>61</v>
      </c>
      <c r="L11" s="92" t="s">
        <v>21</v>
      </c>
      <c r="M11" s="356" t="s">
        <v>100</v>
      </c>
    </row>
    <row r="12" spans="1:15" ht="124.2" customHeight="1" x14ac:dyDescent="0.25">
      <c r="A12" s="87"/>
      <c r="B12" s="96" t="s">
        <v>1</v>
      </c>
      <c r="C12" s="91"/>
      <c r="D12" s="358" t="s">
        <v>54</v>
      </c>
      <c r="E12" s="352"/>
      <c r="F12" s="352"/>
      <c r="G12" s="352"/>
      <c r="H12" s="352"/>
      <c r="I12" s="352"/>
      <c r="J12" s="352"/>
      <c r="K12" s="92" t="s">
        <v>62</v>
      </c>
      <c r="L12" s="92" t="s">
        <v>22</v>
      </c>
      <c r="M12" s="357"/>
    </row>
    <row r="13" spans="1:15" ht="124.2" customHeight="1" x14ac:dyDescent="0.25">
      <c r="A13" s="87"/>
      <c r="B13" s="97" t="s">
        <v>2</v>
      </c>
      <c r="C13" s="91"/>
      <c r="D13" s="91"/>
      <c r="E13" s="358" t="s">
        <v>9</v>
      </c>
      <c r="F13" s="352"/>
      <c r="G13" s="352"/>
      <c r="H13" s="352"/>
      <c r="I13" s="352"/>
      <c r="J13" s="352"/>
      <c r="K13" s="98" t="s">
        <v>55</v>
      </c>
      <c r="L13" s="92" t="s">
        <v>23</v>
      </c>
      <c r="M13" s="356" t="s">
        <v>101</v>
      </c>
    </row>
    <row r="14" spans="1:15" ht="124.2" customHeight="1" x14ac:dyDescent="0.25">
      <c r="A14" s="87"/>
      <c r="B14" s="97" t="s">
        <v>3</v>
      </c>
      <c r="C14" s="91"/>
      <c r="D14" s="91"/>
      <c r="E14" s="91"/>
      <c r="F14" s="358" t="s">
        <v>8</v>
      </c>
      <c r="G14" s="352"/>
      <c r="H14" s="352"/>
      <c r="I14" s="352"/>
      <c r="J14" s="352"/>
      <c r="K14" s="98" t="s">
        <v>56</v>
      </c>
      <c r="L14" s="92" t="s">
        <v>24</v>
      </c>
      <c r="M14" s="357"/>
    </row>
    <row r="15" spans="1:15" ht="124.2" customHeight="1" x14ac:dyDescent="0.25">
      <c r="A15" s="87"/>
      <c r="B15" s="90" t="s">
        <v>4</v>
      </c>
      <c r="C15" s="91"/>
      <c r="D15" s="91"/>
      <c r="E15" s="91"/>
      <c r="F15" s="91"/>
      <c r="G15" s="353" t="s">
        <v>68</v>
      </c>
      <c r="H15" s="354"/>
      <c r="I15" s="354"/>
      <c r="J15" s="355"/>
      <c r="K15" s="92" t="s">
        <v>25</v>
      </c>
      <c r="L15" s="92"/>
      <c r="M15" s="92"/>
      <c r="N15" s="99"/>
      <c r="O15" s="99"/>
    </row>
    <row r="16" spans="1:15" ht="124.2" customHeight="1" x14ac:dyDescent="0.25">
      <c r="A16" s="87"/>
      <c r="B16" s="90" t="s">
        <v>5</v>
      </c>
      <c r="C16" s="91"/>
      <c r="D16" s="91"/>
      <c r="E16" s="91"/>
      <c r="F16" s="91"/>
      <c r="H16" s="359" t="s">
        <v>64</v>
      </c>
      <c r="I16" s="354"/>
      <c r="J16" s="355"/>
      <c r="K16" s="92" t="s">
        <v>67</v>
      </c>
      <c r="L16" s="89"/>
      <c r="M16" s="100"/>
    </row>
    <row r="17" spans="1:17" ht="124.2" customHeight="1" x14ac:dyDescent="0.25">
      <c r="A17" s="87"/>
      <c r="B17" s="94" t="s">
        <v>6</v>
      </c>
      <c r="C17" s="91"/>
      <c r="D17" s="91"/>
      <c r="E17" s="91"/>
      <c r="F17" s="91"/>
      <c r="G17" s="89"/>
      <c r="H17" s="92"/>
      <c r="I17" s="353" t="s">
        <v>63</v>
      </c>
      <c r="J17" s="355"/>
      <c r="K17" s="92" t="s">
        <v>35</v>
      </c>
      <c r="L17" s="101"/>
      <c r="M17" s="89"/>
    </row>
    <row r="18" spans="1:17" ht="21" x14ac:dyDescent="0.4">
      <c r="B18" s="102"/>
      <c r="C18" s="82" t="s">
        <v>0</v>
      </c>
      <c r="D18" s="82" t="s">
        <v>1</v>
      </c>
      <c r="E18" s="82" t="s">
        <v>2</v>
      </c>
      <c r="F18" s="82" t="s">
        <v>3</v>
      </c>
      <c r="G18" s="82" t="s">
        <v>4</v>
      </c>
      <c r="H18" s="82" t="s">
        <v>5</v>
      </c>
      <c r="I18" s="82" t="s">
        <v>6</v>
      </c>
      <c r="J18" s="83" t="s">
        <v>7</v>
      </c>
      <c r="K18" s="84"/>
      <c r="L18" s="84"/>
      <c r="M18" s="89"/>
    </row>
    <row r="19" spans="1:17" ht="125.4" customHeight="1" x14ac:dyDescent="0.25">
      <c r="A19" s="87"/>
      <c r="B19" s="94" t="s">
        <v>0</v>
      </c>
      <c r="C19" s="353" t="s">
        <v>11</v>
      </c>
      <c r="D19" s="354"/>
      <c r="E19" s="354"/>
      <c r="F19" s="354"/>
      <c r="G19" s="354"/>
      <c r="H19" s="354"/>
      <c r="I19" s="354"/>
      <c r="J19" s="355"/>
      <c r="K19" s="92" t="s">
        <v>30</v>
      </c>
      <c r="L19" s="103"/>
      <c r="M19" s="89"/>
    </row>
    <row r="20" spans="1:17" ht="125.4" customHeight="1" x14ac:dyDescent="0.45">
      <c r="A20" s="87"/>
      <c r="B20" s="95" t="s">
        <v>1</v>
      </c>
      <c r="C20" s="91"/>
      <c r="D20" s="353" t="s">
        <v>10</v>
      </c>
      <c r="E20" s="354"/>
      <c r="F20" s="354"/>
      <c r="G20" s="354"/>
      <c r="H20" s="354"/>
      <c r="I20" s="354"/>
      <c r="J20" s="355"/>
      <c r="K20" s="92" t="s">
        <v>31</v>
      </c>
      <c r="L20" s="104"/>
      <c r="M20" s="105" t="s">
        <v>37</v>
      </c>
    </row>
    <row r="21" spans="1:17" ht="125.4" customHeight="1" x14ac:dyDescent="0.45">
      <c r="A21" s="87"/>
      <c r="B21" s="95" t="s">
        <v>2</v>
      </c>
      <c r="C21" s="91"/>
      <c r="D21" s="91"/>
      <c r="E21" s="353" t="s">
        <v>44</v>
      </c>
      <c r="F21" s="354"/>
      <c r="G21" s="354"/>
      <c r="H21" s="354"/>
      <c r="I21" s="354"/>
      <c r="J21" s="355"/>
      <c r="K21" s="92" t="s">
        <v>57</v>
      </c>
      <c r="L21" s="92"/>
      <c r="M21" s="106"/>
      <c r="N21" s="93"/>
      <c r="O21" s="93"/>
      <c r="P21" s="93"/>
      <c r="Q21" s="93"/>
    </row>
    <row r="22" spans="1:17" ht="125.4" customHeight="1" x14ac:dyDescent="0.25">
      <c r="A22" s="87"/>
      <c r="B22" s="96" t="s">
        <v>3</v>
      </c>
      <c r="C22" s="91"/>
      <c r="D22" s="91"/>
      <c r="E22" s="91"/>
      <c r="F22" s="353" t="s">
        <v>45</v>
      </c>
      <c r="G22" s="354"/>
      <c r="H22" s="354"/>
      <c r="I22" s="354"/>
      <c r="J22" s="355"/>
      <c r="K22" s="92" t="s">
        <v>39</v>
      </c>
      <c r="L22" s="92"/>
      <c r="M22" s="356" t="s">
        <v>37</v>
      </c>
    </row>
    <row r="23" spans="1:17" ht="125.4" customHeight="1" x14ac:dyDescent="0.4">
      <c r="A23" s="87"/>
      <c r="B23" s="96" t="s">
        <v>4</v>
      </c>
      <c r="C23" s="91"/>
      <c r="D23" s="91"/>
      <c r="E23" s="91"/>
      <c r="F23" s="91"/>
      <c r="G23" s="353" t="s">
        <v>28</v>
      </c>
      <c r="H23" s="354"/>
      <c r="I23" s="354"/>
      <c r="J23" s="355"/>
      <c r="K23" s="92" t="s">
        <v>32</v>
      </c>
      <c r="L23" s="104"/>
      <c r="M23" s="357"/>
    </row>
    <row r="24" spans="1:17" ht="125.4" customHeight="1" x14ac:dyDescent="0.4">
      <c r="A24" s="87"/>
      <c r="B24" s="97" t="s">
        <v>5</v>
      </c>
      <c r="C24" s="91"/>
      <c r="D24" s="91"/>
      <c r="E24" s="91"/>
      <c r="F24" s="91"/>
      <c r="G24" s="91"/>
      <c r="H24" s="353" t="s">
        <v>29</v>
      </c>
      <c r="I24" s="354"/>
      <c r="J24" s="355"/>
      <c r="K24" s="92" t="s">
        <v>33</v>
      </c>
      <c r="L24" s="104"/>
      <c r="M24" s="356" t="s">
        <v>37</v>
      </c>
    </row>
    <row r="25" spans="1:17" ht="125.4" customHeight="1" x14ac:dyDescent="0.25">
      <c r="A25" s="87">
        <v>5</v>
      </c>
      <c r="B25" s="97" t="s">
        <v>6</v>
      </c>
      <c r="C25" s="91"/>
      <c r="D25" s="91"/>
      <c r="E25" s="91"/>
      <c r="F25" s="91"/>
      <c r="G25" s="91"/>
      <c r="H25" s="91"/>
      <c r="I25" s="353" t="s">
        <v>41</v>
      </c>
      <c r="J25" s="355"/>
      <c r="K25" s="107" t="s">
        <v>36</v>
      </c>
      <c r="M25" s="357"/>
    </row>
    <row r="26" spans="1:17" ht="21" x14ac:dyDescent="0.4">
      <c r="A26" s="87"/>
      <c r="B26" s="81"/>
      <c r="C26" s="82" t="s">
        <v>0</v>
      </c>
      <c r="D26" s="82" t="s">
        <v>1</v>
      </c>
      <c r="E26" s="82" t="s">
        <v>2</v>
      </c>
      <c r="F26" s="82" t="s">
        <v>3</v>
      </c>
      <c r="G26" s="82" t="s">
        <v>4</v>
      </c>
      <c r="H26" s="82" t="s">
        <v>5</v>
      </c>
      <c r="I26" s="82" t="s">
        <v>6</v>
      </c>
      <c r="J26" s="83" t="s">
        <v>7</v>
      </c>
      <c r="K26" s="84"/>
      <c r="L26" s="84"/>
      <c r="M26" s="89"/>
    </row>
    <row r="27" spans="1:17" ht="113.4" customHeight="1" x14ac:dyDescent="0.25">
      <c r="A27" s="87"/>
      <c r="B27" s="90" t="s">
        <v>0</v>
      </c>
      <c r="C27" s="353" t="s">
        <v>40</v>
      </c>
      <c r="D27" s="354"/>
      <c r="E27" s="354"/>
      <c r="F27" s="354"/>
      <c r="G27" s="354"/>
      <c r="H27" s="354"/>
      <c r="I27" s="354"/>
      <c r="J27" s="355"/>
      <c r="K27" s="108" t="s">
        <v>38</v>
      </c>
      <c r="M27" s="356" t="s">
        <v>37</v>
      </c>
    </row>
    <row r="28" spans="1:17" ht="114.6" customHeight="1" x14ac:dyDescent="0.25">
      <c r="A28" s="87"/>
      <c r="B28" s="90" t="s">
        <v>1</v>
      </c>
      <c r="C28" s="92"/>
      <c r="D28" s="353" t="s">
        <v>65</v>
      </c>
      <c r="E28" s="354"/>
      <c r="F28" s="354"/>
      <c r="G28" s="354"/>
      <c r="H28" s="354"/>
      <c r="I28" s="354"/>
      <c r="J28" s="355"/>
      <c r="K28" s="92" t="s">
        <v>26</v>
      </c>
      <c r="M28" s="357"/>
    </row>
    <row r="29" spans="1:17" ht="114.6" customHeight="1" x14ac:dyDescent="0.25">
      <c r="A29" s="87"/>
      <c r="B29" s="94" t="s">
        <v>2</v>
      </c>
      <c r="C29" s="91"/>
      <c r="D29" s="92"/>
      <c r="E29" s="353" t="s">
        <v>66</v>
      </c>
      <c r="F29" s="354"/>
      <c r="G29" s="354"/>
      <c r="H29" s="354"/>
      <c r="I29" s="354"/>
      <c r="J29" s="355"/>
      <c r="K29" s="92" t="s">
        <v>27</v>
      </c>
      <c r="M29" s="356" t="s">
        <v>37</v>
      </c>
    </row>
    <row r="30" spans="1:17" ht="114.6" customHeight="1" x14ac:dyDescent="0.25">
      <c r="A30" s="87"/>
      <c r="B30" s="94" t="s">
        <v>3</v>
      </c>
      <c r="C30" s="91"/>
      <c r="D30" s="91"/>
      <c r="E30" s="92"/>
      <c r="F30" s="353" t="s">
        <v>42</v>
      </c>
      <c r="G30" s="354"/>
      <c r="H30" s="354"/>
      <c r="I30" s="354"/>
      <c r="J30" s="354"/>
      <c r="K30" s="354"/>
      <c r="L30" s="355"/>
      <c r="M30" s="357"/>
    </row>
    <row r="31" spans="1:17" ht="114.6" customHeight="1" x14ac:dyDescent="0.25">
      <c r="A31" s="87"/>
      <c r="B31" s="95" t="s">
        <v>4</v>
      </c>
      <c r="C31" s="91"/>
      <c r="D31" s="91"/>
      <c r="E31" s="91"/>
      <c r="F31" s="92"/>
      <c r="G31" s="353" t="s">
        <v>34</v>
      </c>
      <c r="H31" s="354"/>
      <c r="I31" s="354"/>
      <c r="J31" s="354"/>
      <c r="K31" s="354"/>
      <c r="L31" s="355"/>
      <c r="M31" s="89"/>
    </row>
    <row r="32" spans="1:17" ht="114.6" customHeight="1" x14ac:dyDescent="0.25">
      <c r="B32" s="95" t="s">
        <v>5</v>
      </c>
      <c r="C32" s="91"/>
      <c r="D32" s="91"/>
      <c r="E32" s="91"/>
      <c r="F32" s="91"/>
      <c r="G32" s="352"/>
      <c r="H32" s="352"/>
      <c r="I32" s="352"/>
      <c r="J32" s="352"/>
      <c r="K32" s="91"/>
      <c r="L32" s="91"/>
      <c r="M32" s="89"/>
    </row>
    <row r="33" spans="2:13" ht="114.6" customHeight="1" x14ac:dyDescent="0.25">
      <c r="B33" s="88" t="s">
        <v>6</v>
      </c>
      <c r="C33" s="91"/>
      <c r="D33" s="91"/>
      <c r="E33" s="91"/>
      <c r="F33" s="91"/>
      <c r="G33" s="91"/>
      <c r="H33" s="352"/>
      <c r="I33" s="352"/>
      <c r="J33" s="352"/>
      <c r="K33" s="91"/>
      <c r="L33" s="91"/>
      <c r="M33" s="89"/>
    </row>
  </sheetData>
  <sheetProtection algorithmName="SHA-512" hashValue="rWK+/Sxz3qQxV8tSauTylBBJ1El9rrd6fq9BrKaB6PwaYWX5YA7mA4PPTXdVGGhvNiwQADcU7dRkNOKEDerE1w==" saltValue="JkMS/ofG+UhBZGneo1SCXg==" spinCount="100000" sheet="1" objects="1" scenarios="1" selectLockedCells="1"/>
  <mergeCells count="38">
    <mergeCell ref="M29:M30"/>
    <mergeCell ref="C3:L3"/>
    <mergeCell ref="F30:L30"/>
    <mergeCell ref="M4:M5"/>
    <mergeCell ref="M6:M7"/>
    <mergeCell ref="M8:M9"/>
    <mergeCell ref="M11:M12"/>
    <mergeCell ref="M13:M14"/>
    <mergeCell ref="F6:J6"/>
    <mergeCell ref="G7:J7"/>
    <mergeCell ref="H8:J8"/>
    <mergeCell ref="I9:J9"/>
    <mergeCell ref="G15:J15"/>
    <mergeCell ref="H16:J16"/>
    <mergeCell ref="F14:J14"/>
    <mergeCell ref="I17:J17"/>
    <mergeCell ref="D12:J12"/>
    <mergeCell ref="E13:J13"/>
    <mergeCell ref="M24:M25"/>
    <mergeCell ref="C19:J19"/>
    <mergeCell ref="D20:J20"/>
    <mergeCell ref="E21:J21"/>
    <mergeCell ref="B1:M1"/>
    <mergeCell ref="H33:J33"/>
    <mergeCell ref="F22:J22"/>
    <mergeCell ref="G23:J23"/>
    <mergeCell ref="H24:J24"/>
    <mergeCell ref="I25:J25"/>
    <mergeCell ref="C27:J27"/>
    <mergeCell ref="D28:J28"/>
    <mergeCell ref="E29:J29"/>
    <mergeCell ref="G32:J32"/>
    <mergeCell ref="G31:L31"/>
    <mergeCell ref="M27:M28"/>
    <mergeCell ref="M22:M23"/>
    <mergeCell ref="D4:J4"/>
    <mergeCell ref="E5:J5"/>
    <mergeCell ref="C11:J11"/>
  </mergeCells>
  <phoneticPr fontId="1" type="noConversion"/>
  <pageMargins left="0.4" right="0" top="0.05" bottom="0" header="0" footer="0"/>
  <pageSetup paperSize="9" scale="53" fitToHeight="0" orientation="landscape" r:id="rId1"/>
  <rowBreaks count="3" manualBreakCount="3">
    <brk id="9" max="16383" man="1"/>
    <brk id="17" max="16383" man="1"/>
    <brk id="2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PHÂN CÔNG</vt:lpstr>
      <vt:lpstr>TKB</vt:lpstr>
      <vt:lpstr>TKB.GV LT</vt:lpstr>
      <vt:lpstr>TKB.GV TH</vt:lpstr>
      <vt:lpstr>DANH SÁCH TRUNG ĐỘI</vt:lpstr>
      <vt:lpstr>DATA.GV</vt:lpstr>
      <vt:lpstr>DATA.SV</vt:lpstr>
      <vt:lpstr>Sheet1</vt:lpstr>
      <vt:lpstr>'TKB.GV LT'!Print_Area</vt:lpstr>
      <vt:lpstr>'TKB.GV TH'!Print_Area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Bui Nhat  Huy - Y20_K1</dc:creator>
  <cp:lastModifiedBy>Bui Nhat  Huy - Y20_K1</cp:lastModifiedBy>
  <cp:lastPrinted>2025-10-22T03:47:34Z</cp:lastPrinted>
  <dcterms:created xsi:type="dcterms:W3CDTF">2025-05-01T14:38:15Z</dcterms:created>
  <dcterms:modified xsi:type="dcterms:W3CDTF">2026-04-19T13:02:20Z</dcterms:modified>
</cp:coreProperties>
</file>